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<sst xmlns="http://schemas.openxmlformats.org/spreadsheetml/2006/main" count="125" uniqueCount="51">
  <si>
    <t>Midterm I</t>
  </si>
  <si>
    <t>Midterm II</t>
  </si>
  <si>
    <t>Midterm III</t>
  </si>
  <si>
    <t>divide by 2</t>
  </si>
  <si>
    <t xml:space="preserve">Final </t>
  </si>
  <si>
    <t>M1</t>
  </si>
  <si>
    <t>M2</t>
  </si>
  <si>
    <t>M3</t>
  </si>
  <si>
    <t>exam total</t>
  </si>
  <si>
    <t>HW total</t>
  </si>
  <si>
    <t>Lab total</t>
  </si>
  <si>
    <t>TOTAL</t>
  </si>
  <si>
    <t>Student Number</t>
  </si>
  <si>
    <t>Hw1</t>
  </si>
  <si>
    <t>Hw2</t>
  </si>
  <si>
    <t>HW-3</t>
  </si>
  <si>
    <t>HW-4</t>
  </si>
  <si>
    <t>HW-5</t>
  </si>
  <si>
    <t>HW-6</t>
  </si>
  <si>
    <t>HW-7</t>
  </si>
  <si>
    <t>HW-8</t>
  </si>
  <si>
    <t>HW-9</t>
  </si>
  <si>
    <t>HW-10</t>
  </si>
  <si>
    <t>HW-11</t>
  </si>
  <si>
    <t>EC</t>
  </si>
  <si>
    <t>Total</t>
  </si>
  <si>
    <t>HW percent</t>
  </si>
  <si>
    <t>P1</t>
  </si>
  <si>
    <t>P2</t>
  </si>
  <si>
    <t>P3</t>
  </si>
  <si>
    <t>P4</t>
  </si>
  <si>
    <t>P5</t>
  </si>
  <si>
    <t>18-25-oct</t>
  </si>
  <si>
    <t>30/40</t>
  </si>
  <si>
    <t>100/120</t>
  </si>
  <si>
    <t>Facil</t>
  </si>
  <si>
    <t>A</t>
  </si>
  <si>
    <t>Sai</t>
  </si>
  <si>
    <t>W ?</t>
  </si>
  <si>
    <t>B +</t>
  </si>
  <si>
    <t>Dan</t>
  </si>
  <si>
    <t xml:space="preserve">B   </t>
  </si>
  <si>
    <t>A -</t>
  </si>
  <si>
    <t>C +</t>
  </si>
  <si>
    <t>7+5/40</t>
  </si>
  <si>
    <t>20/40</t>
  </si>
  <si>
    <t xml:space="preserve">A  </t>
  </si>
  <si>
    <t>40/40</t>
  </si>
  <si>
    <t>35/40</t>
  </si>
  <si>
    <t>28/40</t>
  </si>
  <si>
    <t>ECE6322 scores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</si>
</sst>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" fontId="0" fillId="0" borderId="1" xfId="0" applyNumberFormat="1" applyFont="1" applyBorder="1" applyAlignment="1">
      <alignment/>
    </xf>
    <xf numFmtId="16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17" fontId="4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4"/>
  <sheetViews>
    <sheetView tabSelected="1" workbookViewId="0" topLeftCell="AM20">
      <selection activeCell="AS6" sqref="AS6"/>
    </sheetView>
  </sheetViews>
  <sheetFormatPr defaultColWidth="9.140625" defaultRowHeight="12.75"/>
  <sheetData>
    <row r="1" ht="12.75">
      <c r="AN1" s="1"/>
    </row>
    <row r="2" ht="12.75">
      <c r="AN2" s="1"/>
    </row>
    <row r="3" spans="2:40" ht="15">
      <c r="B3" s="2"/>
      <c r="C3" s="2"/>
      <c r="AN3" s="1"/>
    </row>
    <row r="4" spans="2:44" ht="15">
      <c r="B4" s="2"/>
      <c r="C4" s="2"/>
      <c r="P4" t="s">
        <v>0</v>
      </c>
      <c r="U4" t="s">
        <v>1</v>
      </c>
      <c r="AA4" t="s">
        <v>2</v>
      </c>
      <c r="AD4" t="s">
        <v>3</v>
      </c>
      <c r="AF4" t="s">
        <v>4</v>
      </c>
      <c r="AK4" t="s">
        <v>5</v>
      </c>
      <c r="AL4" t="s">
        <v>6</v>
      </c>
      <c r="AM4" t="s">
        <v>7</v>
      </c>
      <c r="AN4" s="1" t="s">
        <v>8</v>
      </c>
      <c r="AO4" t="s">
        <v>9</v>
      </c>
      <c r="AP4" t="s">
        <v>10</v>
      </c>
      <c r="AR4" t="s">
        <v>11</v>
      </c>
    </row>
    <row r="5" spans="1:40" ht="15.75">
      <c r="A5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11</v>
      </c>
      <c r="U5" s="4" t="s">
        <v>27</v>
      </c>
      <c r="V5" s="4" t="s">
        <v>28</v>
      </c>
      <c r="W5" s="4" t="s">
        <v>29</v>
      </c>
      <c r="X5" s="4" t="s">
        <v>30</v>
      </c>
      <c r="Y5" s="4" t="s">
        <v>31</v>
      </c>
      <c r="Z5" s="5" t="s">
        <v>25</v>
      </c>
      <c r="AA5" s="4" t="s">
        <v>27</v>
      </c>
      <c r="AB5" s="4" t="s">
        <v>28</v>
      </c>
      <c r="AC5" s="4" t="s">
        <v>29</v>
      </c>
      <c r="AD5" s="4" t="s">
        <v>30</v>
      </c>
      <c r="AE5" s="4" t="s">
        <v>25</v>
      </c>
      <c r="AF5" s="6" t="s">
        <v>27</v>
      </c>
      <c r="AG5" s="6" t="s">
        <v>28</v>
      </c>
      <c r="AH5" s="6" t="s">
        <v>29</v>
      </c>
      <c r="AI5" s="6" t="s">
        <v>30</v>
      </c>
      <c r="AJ5" s="6" t="s">
        <v>31</v>
      </c>
      <c r="AN5" s="1"/>
    </row>
    <row r="6" spans="2:40" ht="12.75">
      <c r="B6" s="7">
        <v>38959</v>
      </c>
      <c r="C6" s="7">
        <v>38966</v>
      </c>
      <c r="D6" s="7">
        <v>38973</v>
      </c>
      <c r="E6" s="7">
        <v>38980</v>
      </c>
      <c r="F6" s="7">
        <v>38987</v>
      </c>
      <c r="G6" s="7">
        <v>38987</v>
      </c>
      <c r="H6" s="8">
        <v>39001</v>
      </c>
      <c r="I6" s="8" t="s">
        <v>32</v>
      </c>
      <c r="J6" s="8">
        <v>39022</v>
      </c>
      <c r="K6" s="8">
        <v>39029</v>
      </c>
      <c r="L6" s="8">
        <v>39036</v>
      </c>
      <c r="M6" s="8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Z6" s="10"/>
      <c r="AA6" s="9"/>
      <c r="AB6" s="9"/>
      <c r="AC6" s="9"/>
      <c r="AD6" s="9"/>
      <c r="AE6" s="9"/>
      <c r="AN6" s="1"/>
    </row>
    <row r="7" spans="2:40" ht="12.75">
      <c r="B7" s="9">
        <v>100</v>
      </c>
      <c r="C7" s="9">
        <v>100</v>
      </c>
      <c r="D7" s="9">
        <v>100</v>
      </c>
      <c r="E7" s="9">
        <v>100</v>
      </c>
      <c r="F7" s="9">
        <v>100</v>
      </c>
      <c r="G7" s="9">
        <v>100</v>
      </c>
      <c r="H7" s="9">
        <v>100</v>
      </c>
      <c r="I7" s="9">
        <v>200</v>
      </c>
      <c r="J7" s="9">
        <v>100</v>
      </c>
      <c r="K7" s="9">
        <v>100</v>
      </c>
      <c r="L7" s="9">
        <v>100</v>
      </c>
      <c r="M7" s="9"/>
      <c r="N7" s="9">
        <f>SUM(B7:L7)</f>
        <v>1200</v>
      </c>
      <c r="O7" s="9"/>
      <c r="P7" s="11" t="s">
        <v>33</v>
      </c>
      <c r="Q7" s="11" t="s">
        <v>33</v>
      </c>
      <c r="R7" s="11">
        <v>20</v>
      </c>
      <c r="S7" s="11">
        <v>20</v>
      </c>
      <c r="T7" s="9" t="s">
        <v>34</v>
      </c>
      <c r="U7" s="9">
        <v>10</v>
      </c>
      <c r="V7" s="11">
        <v>30</v>
      </c>
      <c r="W7" s="11">
        <v>30</v>
      </c>
      <c r="X7" s="11">
        <v>30</v>
      </c>
      <c r="Y7" s="11">
        <v>20</v>
      </c>
      <c r="Z7" s="10">
        <f>SUM(U7:Y7)</f>
        <v>120</v>
      </c>
      <c r="AA7" s="11">
        <v>25</v>
      </c>
      <c r="AB7" s="11">
        <v>25</v>
      </c>
      <c r="AC7" s="11">
        <v>25</v>
      </c>
      <c r="AD7" s="11">
        <v>25</v>
      </c>
      <c r="AE7" s="9">
        <f>SUM(AA7:AD7)</f>
        <v>100</v>
      </c>
      <c r="AN7" s="1"/>
    </row>
    <row r="8" spans="2:40" ht="15"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13"/>
      <c r="AB8" s="13"/>
      <c r="AC8" s="13"/>
      <c r="AD8" s="13"/>
      <c r="AE8" s="13"/>
      <c r="AN8" s="1"/>
    </row>
    <row r="9" spans="1:45" ht="12.75">
      <c r="A9">
        <v>1</v>
      </c>
      <c r="B9" s="15">
        <v>100</v>
      </c>
      <c r="C9" s="15"/>
      <c r="D9" s="15"/>
      <c r="E9" s="15"/>
      <c r="F9" s="15"/>
      <c r="G9" s="15"/>
      <c r="H9" s="15"/>
      <c r="I9" s="15"/>
      <c r="J9" s="15"/>
      <c r="K9" s="16"/>
      <c r="L9" s="16"/>
      <c r="M9" s="16"/>
      <c r="N9" s="15">
        <f>SUM(B9:L9)</f>
        <v>100</v>
      </c>
      <c r="O9" s="15">
        <f>N9/1200*100</f>
        <v>8.333333333333332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  <c r="AA9" s="13"/>
      <c r="AB9" s="13"/>
      <c r="AC9" s="13"/>
      <c r="AD9" s="13"/>
      <c r="AE9" s="13">
        <f>SUM(AA9:AD9)</f>
        <v>0</v>
      </c>
      <c r="AK9">
        <f>MAX(SUM(AF9:AG9),T9)</f>
        <v>0</v>
      </c>
      <c r="AL9">
        <f>MAX(SUM(AH9:AI9),Z9)</f>
        <v>0</v>
      </c>
      <c r="AM9">
        <f>MAX(AE9/2,AJ9)</f>
        <v>0</v>
      </c>
      <c r="AN9" s="1">
        <f>SUM(AK9:AM9)/250*100</f>
        <v>0</v>
      </c>
      <c r="AO9">
        <f>O9</f>
        <v>8.333333333333332</v>
      </c>
      <c r="AR9">
        <f>AN9*0.7+AO9*0.15+AP9*0.15</f>
        <v>1.2499999999999998</v>
      </c>
      <c r="AS9" t="s">
        <v>38</v>
      </c>
    </row>
    <row r="10" spans="1:45" ht="12.75">
      <c r="A10">
        <v>2</v>
      </c>
      <c r="B10" s="15">
        <v>98</v>
      </c>
      <c r="C10" s="15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200</v>
      </c>
      <c r="J10" s="15">
        <v>100</v>
      </c>
      <c r="K10" s="16">
        <v>100</v>
      </c>
      <c r="L10" s="16">
        <v>100</v>
      </c>
      <c r="M10" s="16"/>
      <c r="N10" s="15">
        <f>SUM(B10:L10)</f>
        <v>1198</v>
      </c>
      <c r="O10" s="15">
        <f>N10/1200*100</f>
        <v>99.83333333333333</v>
      </c>
      <c r="P10" s="13">
        <v>30</v>
      </c>
      <c r="Q10" s="13">
        <v>30</v>
      </c>
      <c r="R10" s="13">
        <v>20</v>
      </c>
      <c r="S10" s="13">
        <v>20</v>
      </c>
      <c r="T10" s="13">
        <v>100</v>
      </c>
      <c r="U10" s="18">
        <v>10</v>
      </c>
      <c r="V10" s="18">
        <v>30</v>
      </c>
      <c r="W10" s="18">
        <v>30</v>
      </c>
      <c r="X10" s="18">
        <v>25</v>
      </c>
      <c r="Y10" s="13"/>
      <c r="Z10" s="14">
        <f>SUM(U10:Y10)</f>
        <v>95</v>
      </c>
      <c r="AA10" s="18">
        <v>25</v>
      </c>
      <c r="AB10" s="18">
        <v>15</v>
      </c>
      <c r="AC10" s="18">
        <v>22</v>
      </c>
      <c r="AD10" s="18">
        <v>21</v>
      </c>
      <c r="AE10" s="13">
        <f>SUM(AA10:AD10)</f>
        <v>83</v>
      </c>
      <c r="AJ10">
        <v>50</v>
      </c>
      <c r="AK10">
        <f>MAX(SUM(AF10:AG10),T10)</f>
        <v>100</v>
      </c>
      <c r="AL10">
        <f>MAX(SUM(AH10:AI10),Z10)</f>
        <v>95</v>
      </c>
      <c r="AM10">
        <f>MAX(AE10/2,AJ10)</f>
        <v>50</v>
      </c>
      <c r="AN10" s="1">
        <f>SUM(AK10:AM10)/250*100</f>
        <v>98</v>
      </c>
      <c r="AO10">
        <f>O10</f>
        <v>99.83333333333333</v>
      </c>
      <c r="AP10">
        <v>99.79</v>
      </c>
      <c r="AQ10" t="s">
        <v>37</v>
      </c>
      <c r="AR10">
        <f>AN10*0.7+AO10*0.15+AP10*0.15</f>
        <v>98.5435</v>
      </c>
      <c r="AS10" t="s">
        <v>36</v>
      </c>
    </row>
    <row r="11" spans="1:45" ht="12.75">
      <c r="A11">
        <v>3</v>
      </c>
      <c r="B11" s="15">
        <v>100</v>
      </c>
      <c r="C11" s="15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200</v>
      </c>
      <c r="J11" s="15">
        <v>100</v>
      </c>
      <c r="K11" s="16">
        <v>100</v>
      </c>
      <c r="L11" s="16">
        <v>100</v>
      </c>
      <c r="M11" s="16"/>
      <c r="N11" s="15">
        <f>SUM(B11:L11)</f>
        <v>1200</v>
      </c>
      <c r="O11" s="15">
        <f>N11/1200*100</f>
        <v>100</v>
      </c>
      <c r="P11" s="13">
        <v>20</v>
      </c>
      <c r="Q11" s="13">
        <v>29</v>
      </c>
      <c r="R11" s="13">
        <v>20</v>
      </c>
      <c r="S11" s="13">
        <v>10</v>
      </c>
      <c r="T11" s="13">
        <v>79</v>
      </c>
      <c r="U11" s="18">
        <v>7</v>
      </c>
      <c r="V11" s="18">
        <v>27</v>
      </c>
      <c r="W11" s="18">
        <v>28</v>
      </c>
      <c r="X11" s="18">
        <v>30</v>
      </c>
      <c r="Y11" s="13"/>
      <c r="Z11" s="14">
        <f>SUM(U11:Y11)</f>
        <v>92</v>
      </c>
      <c r="AA11" s="18">
        <v>23</v>
      </c>
      <c r="AB11" s="18">
        <v>20</v>
      </c>
      <c r="AC11" s="18">
        <v>22</v>
      </c>
      <c r="AD11" s="18">
        <v>17</v>
      </c>
      <c r="AE11" s="13">
        <f>SUM(AA11:AD11)</f>
        <v>82</v>
      </c>
      <c r="AF11" s="35">
        <v>40</v>
      </c>
      <c r="AG11" s="35">
        <v>50</v>
      </c>
      <c r="AJ11">
        <v>50</v>
      </c>
      <c r="AK11">
        <f>MAX(SUM(AF11:AG11),T11)</f>
        <v>90</v>
      </c>
      <c r="AL11">
        <f>MAX(SUM(AH11:AI11),Z11)</f>
        <v>92</v>
      </c>
      <c r="AM11">
        <f>MAX(AE11/2,AJ11)</f>
        <v>50</v>
      </c>
      <c r="AN11" s="1">
        <f>SUM(AK11:AM11)/250*100</f>
        <v>92.80000000000001</v>
      </c>
      <c r="AO11">
        <f>O11</f>
        <v>100</v>
      </c>
      <c r="AP11">
        <v>99</v>
      </c>
      <c r="AQ11" t="s">
        <v>40</v>
      </c>
      <c r="AR11">
        <f>AN11*0.7+AO11*0.15+AP11*0.15</f>
        <v>94.81</v>
      </c>
      <c r="AS11" t="s">
        <v>36</v>
      </c>
    </row>
    <row r="12" spans="1:45" ht="12.75">
      <c r="A12">
        <v>4</v>
      </c>
      <c r="B12" s="15">
        <v>100</v>
      </c>
      <c r="C12" s="15">
        <v>99</v>
      </c>
      <c r="D12" s="15">
        <v>99</v>
      </c>
      <c r="E12" s="15">
        <v>40</v>
      </c>
      <c r="F12" s="15">
        <v>100</v>
      </c>
      <c r="G12" s="16">
        <v>100</v>
      </c>
      <c r="H12" s="16">
        <v>100</v>
      </c>
      <c r="I12" s="16">
        <v>200</v>
      </c>
      <c r="J12" s="34">
        <v>50</v>
      </c>
      <c r="K12" s="16">
        <v>50</v>
      </c>
      <c r="L12" s="16">
        <v>50</v>
      </c>
      <c r="M12" s="16">
        <f>100+100</f>
        <v>200</v>
      </c>
      <c r="N12" s="15">
        <f>SUM(B12:M12)</f>
        <v>1188</v>
      </c>
      <c r="O12" s="15">
        <f>N12/1200*100</f>
        <v>99</v>
      </c>
      <c r="P12" s="13">
        <v>28</v>
      </c>
      <c r="Q12" s="13">
        <v>30</v>
      </c>
      <c r="R12" s="13">
        <v>20</v>
      </c>
      <c r="S12" s="13">
        <v>15</v>
      </c>
      <c r="T12" s="13">
        <v>93</v>
      </c>
      <c r="U12" s="18">
        <v>1</v>
      </c>
      <c r="V12" s="18">
        <v>30</v>
      </c>
      <c r="W12" s="18">
        <v>20</v>
      </c>
      <c r="X12" s="18">
        <v>30</v>
      </c>
      <c r="Y12" s="13"/>
      <c r="Z12" s="14">
        <f>SUM(U12:Y12)</f>
        <v>81</v>
      </c>
      <c r="AA12" s="18">
        <v>15</v>
      </c>
      <c r="AB12" s="18">
        <v>15</v>
      </c>
      <c r="AC12" s="18">
        <v>22</v>
      </c>
      <c r="AD12" s="18">
        <v>19</v>
      </c>
      <c r="AE12" s="13">
        <f>SUM(AA12:AD12)</f>
        <v>71</v>
      </c>
      <c r="AH12">
        <v>50</v>
      </c>
      <c r="AI12">
        <v>50</v>
      </c>
      <c r="AJ12">
        <v>45</v>
      </c>
      <c r="AK12">
        <f>MAX(SUM(AF12:AG12),T12)</f>
        <v>93</v>
      </c>
      <c r="AL12">
        <f>MAX(SUM(AH12:AI12),Z12)</f>
        <v>100</v>
      </c>
      <c r="AM12">
        <f>MAX(AE12/2,AJ12)</f>
        <v>45</v>
      </c>
      <c r="AN12" s="1">
        <f>SUM(AK12:AM12)/250*100</f>
        <v>95.19999999999999</v>
      </c>
      <c r="AO12">
        <f>O12</f>
        <v>99</v>
      </c>
      <c r="AP12">
        <v>99.74</v>
      </c>
      <c r="AQ12" t="s">
        <v>37</v>
      </c>
      <c r="AR12">
        <f>AN12*0.7+AO12*0.15+AP12*0.15</f>
        <v>96.45099999999998</v>
      </c>
      <c r="AS12" t="s">
        <v>36</v>
      </c>
    </row>
    <row r="13" spans="1:45" ht="12.75">
      <c r="A13">
        <v>5</v>
      </c>
      <c r="B13" s="15">
        <v>39</v>
      </c>
      <c r="C13" s="15">
        <v>90</v>
      </c>
      <c r="D13" s="15">
        <v>99</v>
      </c>
      <c r="E13" s="15">
        <v>90</v>
      </c>
      <c r="F13" s="15">
        <v>0</v>
      </c>
      <c r="G13" s="15">
        <v>0</v>
      </c>
      <c r="H13" s="15">
        <v>0</v>
      </c>
      <c r="I13" s="15">
        <v>100</v>
      </c>
      <c r="J13" s="15">
        <v>100</v>
      </c>
      <c r="K13" s="16">
        <v>0</v>
      </c>
      <c r="L13" s="16">
        <v>0</v>
      </c>
      <c r="M13" s="16"/>
      <c r="N13" s="15">
        <f>SUM(B13:L13)</f>
        <v>518</v>
      </c>
      <c r="O13" s="15">
        <f>N13/1200*100</f>
        <v>43.166666666666664</v>
      </c>
      <c r="P13" s="13">
        <v>28</v>
      </c>
      <c r="Q13" s="13">
        <v>29</v>
      </c>
      <c r="R13" s="13">
        <v>20</v>
      </c>
      <c r="S13" s="13">
        <v>15</v>
      </c>
      <c r="T13" s="13">
        <v>92</v>
      </c>
      <c r="U13" s="18">
        <v>10</v>
      </c>
      <c r="V13" s="18">
        <v>30</v>
      </c>
      <c r="W13" s="18">
        <v>25</v>
      </c>
      <c r="X13" s="18">
        <v>30</v>
      </c>
      <c r="Y13" s="13"/>
      <c r="Z13" s="14">
        <f>SUM(U13:Y13)</f>
        <v>95</v>
      </c>
      <c r="AA13" s="18">
        <v>25</v>
      </c>
      <c r="AB13" s="18">
        <v>25</v>
      </c>
      <c r="AC13" s="18">
        <v>25</v>
      </c>
      <c r="AD13" s="18">
        <v>25</v>
      </c>
      <c r="AE13" s="13">
        <f>SUM(AA13:AD13)</f>
        <v>100</v>
      </c>
      <c r="AF13" s="28"/>
      <c r="AG13" s="28"/>
      <c r="AK13">
        <f>MAX(SUM(AF13:AG13),T13)</f>
        <v>92</v>
      </c>
      <c r="AL13">
        <f>MAX(SUM(AH13:AI13),Z13)</f>
        <v>95</v>
      </c>
      <c r="AM13">
        <f>MAX(AE13/2,AJ13)</f>
        <v>50</v>
      </c>
      <c r="AN13" s="1">
        <f>SUM(AK13:AM13)/250*100</f>
        <v>94.8</v>
      </c>
      <c r="AO13">
        <f>O13</f>
        <v>43.166666666666664</v>
      </c>
      <c r="AP13">
        <v>99.79</v>
      </c>
      <c r="AQ13" t="s">
        <v>37</v>
      </c>
      <c r="AR13">
        <f>AN13*0.7+AO13*0.15+AP13*0.15</f>
        <v>87.8035</v>
      </c>
      <c r="AS13" t="s">
        <v>39</v>
      </c>
    </row>
    <row r="14" spans="1:45" ht="15.75">
      <c r="A14">
        <v>6</v>
      </c>
      <c r="B14" s="15">
        <v>72</v>
      </c>
      <c r="C14" s="15">
        <v>59</v>
      </c>
      <c r="D14" s="15">
        <v>100</v>
      </c>
      <c r="E14" s="15">
        <v>100</v>
      </c>
      <c r="F14" s="15">
        <v>60</v>
      </c>
      <c r="G14" s="15">
        <v>100</v>
      </c>
      <c r="H14" s="15">
        <v>100</v>
      </c>
      <c r="I14" s="15">
        <v>100</v>
      </c>
      <c r="J14" s="15">
        <v>100</v>
      </c>
      <c r="K14" s="19">
        <v>100</v>
      </c>
      <c r="L14" s="19">
        <v>100</v>
      </c>
      <c r="M14" s="19">
        <v>100</v>
      </c>
      <c r="N14" s="15">
        <f>SUM(B14:M14)</f>
        <v>1091</v>
      </c>
      <c r="O14" s="15">
        <f>N14/1200*100</f>
        <v>90.91666666666667</v>
      </c>
      <c r="P14" s="17">
        <v>19</v>
      </c>
      <c r="Q14" s="17">
        <v>30</v>
      </c>
      <c r="R14" s="17">
        <v>20</v>
      </c>
      <c r="S14" s="17">
        <v>20</v>
      </c>
      <c r="T14" s="17">
        <v>89</v>
      </c>
      <c r="U14" s="18">
        <v>7</v>
      </c>
      <c r="V14" s="17">
        <v>30</v>
      </c>
      <c r="W14" s="17">
        <v>28</v>
      </c>
      <c r="X14" s="17">
        <v>30</v>
      </c>
      <c r="Y14" s="13"/>
      <c r="Z14" s="14">
        <f>SUM(U14:Y14)</f>
        <v>95</v>
      </c>
      <c r="AA14" s="18">
        <v>25</v>
      </c>
      <c r="AB14" s="18">
        <v>25</v>
      </c>
      <c r="AC14" s="18">
        <v>22</v>
      </c>
      <c r="AD14" s="18">
        <v>25</v>
      </c>
      <c r="AE14" s="13">
        <f>SUM(AA14:AD14)</f>
        <v>97</v>
      </c>
      <c r="AF14" s="28"/>
      <c r="AG14" s="28"/>
      <c r="AH14" s="28"/>
      <c r="AI14" s="28"/>
      <c r="AJ14" s="28"/>
      <c r="AK14">
        <f>MAX(SUM(AF14:AG14),T14)</f>
        <v>89</v>
      </c>
      <c r="AL14">
        <f>MAX(SUM(AH14:AI14),Z14)</f>
        <v>95</v>
      </c>
      <c r="AM14">
        <f>MAX(AE14/2,AJ14)</f>
        <v>48.5</v>
      </c>
      <c r="AN14" s="1">
        <f>SUM(AK14:AM14)/250*100</f>
        <v>93</v>
      </c>
      <c r="AO14">
        <f>O14</f>
        <v>90.91666666666667</v>
      </c>
      <c r="AP14">
        <v>98.2</v>
      </c>
      <c r="AQ14" t="s">
        <v>40</v>
      </c>
      <c r="AR14">
        <f>AN14*0.7+AO14*0.15+AP14*0.15</f>
        <v>93.4675</v>
      </c>
      <c r="AS14" t="s">
        <v>36</v>
      </c>
    </row>
    <row r="15" spans="1:45" ht="12.75">
      <c r="A15">
        <v>7</v>
      </c>
      <c r="B15" s="15">
        <v>35</v>
      </c>
      <c r="C15" s="15">
        <v>100</v>
      </c>
      <c r="D15" s="15">
        <v>100</v>
      </c>
      <c r="E15" s="15">
        <v>20</v>
      </c>
      <c r="F15" s="15">
        <v>0</v>
      </c>
      <c r="G15" s="16">
        <v>100</v>
      </c>
      <c r="H15" s="16">
        <v>0</v>
      </c>
      <c r="I15" s="16">
        <v>0</v>
      </c>
      <c r="J15" s="16">
        <v>0</v>
      </c>
      <c r="K15" s="16">
        <v>100</v>
      </c>
      <c r="L15" s="16">
        <v>0</v>
      </c>
      <c r="M15" s="16"/>
      <c r="N15" s="15">
        <f>SUM(B15:L15)</f>
        <v>455</v>
      </c>
      <c r="O15" s="15">
        <f>N15/1200*100</f>
        <v>37.916666666666664</v>
      </c>
      <c r="P15" s="13">
        <v>5</v>
      </c>
      <c r="Q15" s="13">
        <v>30</v>
      </c>
      <c r="R15" s="13">
        <v>20</v>
      </c>
      <c r="S15" s="13">
        <v>20</v>
      </c>
      <c r="T15" s="13">
        <v>75</v>
      </c>
      <c r="U15" s="18">
        <v>10</v>
      </c>
      <c r="V15" s="18">
        <v>30</v>
      </c>
      <c r="W15" s="18">
        <v>27</v>
      </c>
      <c r="X15" s="18">
        <v>30</v>
      </c>
      <c r="Y15" s="13"/>
      <c r="Z15" s="14">
        <f>SUM(U15:Y15)</f>
        <v>97</v>
      </c>
      <c r="AA15" s="18">
        <v>25</v>
      </c>
      <c r="AB15" s="18">
        <v>25</v>
      </c>
      <c r="AC15" s="18">
        <v>22</v>
      </c>
      <c r="AD15" s="18">
        <v>17</v>
      </c>
      <c r="AE15" s="13">
        <f>SUM(AA15:AD15)</f>
        <v>89</v>
      </c>
      <c r="AF15" s="35">
        <v>50</v>
      </c>
      <c r="AG15" s="35">
        <v>50</v>
      </c>
      <c r="AJ15">
        <v>45</v>
      </c>
      <c r="AK15">
        <f>MAX(SUM(AF15:AG15),T15)</f>
        <v>100</v>
      </c>
      <c r="AL15">
        <f>MAX(SUM(AH15:AI15),Z15)</f>
        <v>97</v>
      </c>
      <c r="AM15">
        <f>MAX(AE15/2,AJ15)</f>
        <v>45</v>
      </c>
      <c r="AN15" s="1">
        <f>SUM(AK15:AM15)/250*100</f>
        <v>96.8</v>
      </c>
      <c r="AO15">
        <f>O15</f>
        <v>37.916666666666664</v>
      </c>
      <c r="AP15">
        <v>99</v>
      </c>
      <c r="AQ15" t="s">
        <v>40</v>
      </c>
      <c r="AR15">
        <f>AN15*0.7+AO15*0.15+AP15*0.15</f>
        <v>88.29749999999999</v>
      </c>
      <c r="AS15" t="s">
        <v>39</v>
      </c>
    </row>
    <row r="16" spans="1:45" ht="12.75">
      <c r="A16">
        <v>9</v>
      </c>
      <c r="B16" s="15">
        <v>100</v>
      </c>
      <c r="C16" s="15">
        <v>99</v>
      </c>
      <c r="D16" s="15">
        <v>99</v>
      </c>
      <c r="E16" s="15">
        <v>100</v>
      </c>
      <c r="F16" s="15">
        <v>78</v>
      </c>
      <c r="G16" s="16">
        <v>100</v>
      </c>
      <c r="H16" s="16">
        <v>100</v>
      </c>
      <c r="I16" s="16">
        <v>200</v>
      </c>
      <c r="J16" s="16">
        <v>100</v>
      </c>
      <c r="K16" s="16">
        <v>100</v>
      </c>
      <c r="L16" s="16">
        <v>100</v>
      </c>
      <c r="M16" s="16"/>
      <c r="N16" s="16">
        <f>SUM(B16:L16)</f>
        <v>1176</v>
      </c>
      <c r="O16" s="15">
        <f>N16/1200*100</f>
        <v>98</v>
      </c>
      <c r="P16" s="13">
        <v>28</v>
      </c>
      <c r="Q16" s="13">
        <v>30</v>
      </c>
      <c r="R16" s="13">
        <v>20</v>
      </c>
      <c r="S16" s="13">
        <v>20</v>
      </c>
      <c r="T16" s="13">
        <v>98</v>
      </c>
      <c r="U16" s="18">
        <v>10</v>
      </c>
      <c r="V16" s="18">
        <v>30</v>
      </c>
      <c r="W16" s="18">
        <v>29</v>
      </c>
      <c r="X16" s="18">
        <v>30</v>
      </c>
      <c r="Y16" s="13"/>
      <c r="Z16" s="14">
        <f>SUM(U16:Y16)</f>
        <v>99</v>
      </c>
      <c r="AA16" s="18">
        <v>25</v>
      </c>
      <c r="AB16" s="18">
        <v>25</v>
      </c>
      <c r="AC16" s="18">
        <v>22</v>
      </c>
      <c r="AD16" s="18">
        <v>17</v>
      </c>
      <c r="AE16" s="13">
        <f>SUM(AA16:AD16)</f>
        <v>89</v>
      </c>
      <c r="AK16">
        <f>MAX(SUM(AF16:AG16),T16)</f>
        <v>98</v>
      </c>
      <c r="AL16">
        <f>MAX(SUM(AH16:AI16),Z16)</f>
        <v>99</v>
      </c>
      <c r="AM16">
        <f>MAX(AE16/2,AJ16)</f>
        <v>44.5</v>
      </c>
      <c r="AN16" s="1">
        <f>SUM(AK16:AM16)/250*100</f>
        <v>96.6</v>
      </c>
      <c r="AO16">
        <f>O16</f>
        <v>98</v>
      </c>
      <c r="AP16">
        <v>96.8</v>
      </c>
      <c r="AQ16" t="s">
        <v>35</v>
      </c>
      <c r="AR16">
        <f>AN16*0.7+AO16*0.15+AP16*0.15</f>
        <v>96.83999999999999</v>
      </c>
      <c r="AS16" t="s">
        <v>36</v>
      </c>
    </row>
    <row r="17" spans="1:45" ht="12.75">
      <c r="A17">
        <v>10</v>
      </c>
      <c r="B17" s="15">
        <v>99</v>
      </c>
      <c r="C17" s="15">
        <v>100</v>
      </c>
      <c r="D17" s="15">
        <v>99</v>
      </c>
      <c r="E17" s="15">
        <v>100</v>
      </c>
      <c r="F17" s="15">
        <v>100</v>
      </c>
      <c r="G17" s="16">
        <v>100</v>
      </c>
      <c r="H17" s="16">
        <v>100</v>
      </c>
      <c r="I17" s="16">
        <v>200</v>
      </c>
      <c r="J17" s="16">
        <v>100</v>
      </c>
      <c r="K17" s="16">
        <v>100</v>
      </c>
      <c r="L17" s="16">
        <v>0</v>
      </c>
      <c r="M17" s="16"/>
      <c r="N17" s="16">
        <v>1098</v>
      </c>
      <c r="O17" s="15">
        <f>N17/1200*100</f>
        <v>91.5</v>
      </c>
      <c r="P17" s="13">
        <v>23</v>
      </c>
      <c r="Q17" s="13">
        <v>20</v>
      </c>
      <c r="R17" s="13">
        <v>20</v>
      </c>
      <c r="S17" s="13">
        <v>5</v>
      </c>
      <c r="T17" s="13">
        <v>68</v>
      </c>
      <c r="U17" s="13"/>
      <c r="V17" s="13"/>
      <c r="W17" s="13"/>
      <c r="X17" s="13"/>
      <c r="Y17" s="13"/>
      <c r="Z17" s="14">
        <f>SUM(U17:Y17)</f>
        <v>0</v>
      </c>
      <c r="AA17" s="18">
        <v>25</v>
      </c>
      <c r="AB17" s="18">
        <v>15</v>
      </c>
      <c r="AC17" s="18">
        <v>22</v>
      </c>
      <c r="AD17" s="18">
        <v>17</v>
      </c>
      <c r="AE17" s="13">
        <f>SUM(AA17:AD17)</f>
        <v>79</v>
      </c>
      <c r="AF17" s="35">
        <v>50</v>
      </c>
      <c r="AG17" s="35">
        <v>40</v>
      </c>
      <c r="AH17" s="35">
        <v>40</v>
      </c>
      <c r="AI17" s="35">
        <v>40</v>
      </c>
      <c r="AK17">
        <f>MAX(SUM(AF17:AG17),T17)</f>
        <v>90</v>
      </c>
      <c r="AL17">
        <f>MAX(SUM(AH17:AI17),Z17)</f>
        <v>80</v>
      </c>
      <c r="AM17">
        <f>MAX(AE17/2,AJ17)</f>
        <v>39.5</v>
      </c>
      <c r="AN17" s="1">
        <f>SUM(AK17:AM17)/250*100</f>
        <v>83.8</v>
      </c>
      <c r="AO17">
        <f>O17</f>
        <v>91.5</v>
      </c>
      <c r="AP17">
        <v>99.74</v>
      </c>
      <c r="AQ17" t="s">
        <v>37</v>
      </c>
      <c r="AR17">
        <f>AN17*0.7+AO17*0.15+AP17*0.15</f>
        <v>87.34599999999999</v>
      </c>
      <c r="AS17" t="s">
        <v>39</v>
      </c>
    </row>
    <row r="18" spans="1:45" ht="15.75">
      <c r="A18">
        <v>11</v>
      </c>
      <c r="B18" s="15">
        <v>99</v>
      </c>
      <c r="C18" s="15">
        <v>100</v>
      </c>
      <c r="D18" s="15">
        <v>99</v>
      </c>
      <c r="E18" s="15">
        <v>100</v>
      </c>
      <c r="F18" s="15">
        <v>100</v>
      </c>
      <c r="G18" s="16">
        <v>100</v>
      </c>
      <c r="H18" s="19">
        <v>100</v>
      </c>
      <c r="I18" s="19">
        <v>200</v>
      </c>
      <c r="J18" s="19">
        <v>100</v>
      </c>
      <c r="K18" s="19">
        <v>100</v>
      </c>
      <c r="L18" s="19">
        <v>100</v>
      </c>
      <c r="M18" s="19"/>
      <c r="N18" s="19">
        <f>SUM(B18:L18)</f>
        <v>1198</v>
      </c>
      <c r="O18" s="15">
        <f>N18/1200*100</f>
        <v>99.83333333333333</v>
      </c>
      <c r="P18" s="17">
        <v>30</v>
      </c>
      <c r="Q18" s="17">
        <v>29</v>
      </c>
      <c r="R18" s="18">
        <v>20</v>
      </c>
      <c r="S18" s="18">
        <v>20</v>
      </c>
      <c r="T18" s="17">
        <v>99</v>
      </c>
      <c r="U18" s="17">
        <v>10</v>
      </c>
      <c r="V18" s="17">
        <v>30</v>
      </c>
      <c r="W18" s="17">
        <v>30</v>
      </c>
      <c r="X18" s="17">
        <v>30</v>
      </c>
      <c r="Y18" s="13"/>
      <c r="Z18" s="14">
        <f>SUM(U18:Y18)</f>
        <v>100</v>
      </c>
      <c r="AA18" s="17">
        <v>25</v>
      </c>
      <c r="AB18" s="17">
        <v>25</v>
      </c>
      <c r="AC18" s="17">
        <v>22</v>
      </c>
      <c r="AD18" s="17">
        <v>25</v>
      </c>
      <c r="AE18" s="13">
        <f>SUM(AA18:AD18)</f>
        <v>97</v>
      </c>
      <c r="AF18" s="28"/>
      <c r="AG18" s="28"/>
      <c r="AK18">
        <f>MAX(SUM(AF18:AG18),T18)</f>
        <v>99</v>
      </c>
      <c r="AL18">
        <f>MAX(SUM(AH18:AI18),Z18)</f>
        <v>100</v>
      </c>
      <c r="AM18">
        <f>MAX(AE18/2,AJ18)</f>
        <v>48.5</v>
      </c>
      <c r="AN18" s="1">
        <f>SUM(AK18:AM18)/250*100</f>
        <v>99</v>
      </c>
      <c r="AO18">
        <f>O18</f>
        <v>99.83333333333333</v>
      </c>
      <c r="AP18">
        <v>99</v>
      </c>
      <c r="AQ18" t="s">
        <v>35</v>
      </c>
      <c r="AR18">
        <f>AN18*0.7+AO18*0.15+AP18*0.15</f>
        <v>99.12499999999999</v>
      </c>
      <c r="AS18" t="s">
        <v>36</v>
      </c>
    </row>
    <row r="19" spans="1:45" ht="12.75">
      <c r="A19">
        <v>12</v>
      </c>
      <c r="B19" s="15">
        <v>100</v>
      </c>
      <c r="C19" s="15">
        <v>99</v>
      </c>
      <c r="D19" s="15">
        <v>100</v>
      </c>
      <c r="E19" s="15">
        <v>100</v>
      </c>
      <c r="F19" s="15">
        <v>100</v>
      </c>
      <c r="G19" s="16">
        <v>100</v>
      </c>
      <c r="H19" s="16">
        <v>100</v>
      </c>
      <c r="I19" s="16">
        <v>200</v>
      </c>
      <c r="J19" s="16">
        <v>100</v>
      </c>
      <c r="K19" s="16">
        <v>100</v>
      </c>
      <c r="L19" s="16">
        <v>100</v>
      </c>
      <c r="M19" s="16"/>
      <c r="N19" s="16">
        <f>SUM(B19:L19)</f>
        <v>1199</v>
      </c>
      <c r="O19" s="15">
        <f>N19/1200*100</f>
        <v>99.91666666666667</v>
      </c>
      <c r="P19" s="13">
        <v>26</v>
      </c>
      <c r="Q19" s="13">
        <v>28</v>
      </c>
      <c r="R19" s="13">
        <v>18</v>
      </c>
      <c r="S19" s="13">
        <v>10</v>
      </c>
      <c r="T19" s="13">
        <v>82</v>
      </c>
      <c r="U19" s="18">
        <v>7</v>
      </c>
      <c r="V19" s="18">
        <v>27</v>
      </c>
      <c r="W19" s="18">
        <v>19</v>
      </c>
      <c r="X19" s="18">
        <v>20</v>
      </c>
      <c r="Y19" s="13"/>
      <c r="Z19" s="14">
        <f>SUM(U19:Y19)</f>
        <v>73</v>
      </c>
      <c r="AA19" s="18">
        <v>25</v>
      </c>
      <c r="AB19" s="18">
        <v>20</v>
      </c>
      <c r="AC19" s="18">
        <v>22</v>
      </c>
      <c r="AD19" s="18">
        <v>25</v>
      </c>
      <c r="AE19" s="13">
        <f>SUM(AA19:AD19)</f>
        <v>92</v>
      </c>
      <c r="AF19" s="35">
        <v>50</v>
      </c>
      <c r="AG19" s="35">
        <v>40</v>
      </c>
      <c r="AH19" s="35">
        <v>45</v>
      </c>
      <c r="AI19" s="35">
        <v>50</v>
      </c>
      <c r="AK19">
        <f>MAX(SUM(AF19:AG19),T19)</f>
        <v>90</v>
      </c>
      <c r="AL19">
        <f>MAX(SUM(AH19:AI19),Z19)</f>
        <v>95</v>
      </c>
      <c r="AM19">
        <f>MAX(AE19/2,AJ19)</f>
        <v>46</v>
      </c>
      <c r="AN19" s="1">
        <f>SUM(AK19:AM19)/250*100</f>
        <v>92.4</v>
      </c>
      <c r="AO19">
        <f>O19</f>
        <v>99.91666666666667</v>
      </c>
      <c r="AP19">
        <v>99.89</v>
      </c>
      <c r="AQ19" t="s">
        <v>37</v>
      </c>
      <c r="AR19">
        <f>AN19*0.7+AO19*0.15+AP19*0.15</f>
        <v>94.65100000000001</v>
      </c>
      <c r="AS19" t="s">
        <v>36</v>
      </c>
    </row>
    <row r="20" spans="1:45" ht="12.75">
      <c r="A20">
        <v>14</v>
      </c>
      <c r="B20" s="15">
        <v>96</v>
      </c>
      <c r="C20" s="15">
        <v>100</v>
      </c>
      <c r="D20" s="15">
        <v>99</v>
      </c>
      <c r="E20" s="15">
        <v>100</v>
      </c>
      <c r="F20" s="15">
        <v>100</v>
      </c>
      <c r="G20" s="16">
        <v>100</v>
      </c>
      <c r="H20" s="16">
        <v>100</v>
      </c>
      <c r="I20" s="16">
        <v>200</v>
      </c>
      <c r="J20" s="16">
        <v>85</v>
      </c>
      <c r="K20" s="16">
        <v>100</v>
      </c>
      <c r="L20" s="16">
        <v>100</v>
      </c>
      <c r="M20" s="16"/>
      <c r="N20" s="15">
        <f>SUM(B20:L20)</f>
        <v>1180</v>
      </c>
      <c r="O20" s="15">
        <f>N20/1200*100</f>
        <v>98.33333333333333</v>
      </c>
      <c r="P20" s="13">
        <v>10</v>
      </c>
      <c r="Q20" s="13">
        <v>25</v>
      </c>
      <c r="R20" s="13">
        <v>20</v>
      </c>
      <c r="S20" s="13">
        <v>15</v>
      </c>
      <c r="T20" s="13">
        <v>70</v>
      </c>
      <c r="U20" s="18">
        <v>4</v>
      </c>
      <c r="V20" s="18">
        <v>30</v>
      </c>
      <c r="W20" s="18">
        <v>30</v>
      </c>
      <c r="X20" s="18">
        <v>30</v>
      </c>
      <c r="Y20" s="13"/>
      <c r="Z20" s="14">
        <f>SUM(U20:Y20)</f>
        <v>94</v>
      </c>
      <c r="AA20" s="18">
        <v>20</v>
      </c>
      <c r="AB20" s="18">
        <v>15</v>
      </c>
      <c r="AC20" s="18">
        <v>22</v>
      </c>
      <c r="AD20" s="18">
        <v>25</v>
      </c>
      <c r="AE20" s="13">
        <f>SUM(AA20:AD20)</f>
        <v>82</v>
      </c>
      <c r="AF20" s="20">
        <v>40</v>
      </c>
      <c r="AG20" s="20">
        <v>50</v>
      </c>
      <c r="AH20" s="28"/>
      <c r="AI20" s="28"/>
      <c r="AJ20" s="28">
        <v>48</v>
      </c>
      <c r="AK20">
        <f>MAX(SUM(AF20:AG20),T20)</f>
        <v>90</v>
      </c>
      <c r="AL20">
        <f>MAX(SUM(AH20:AI20),Z20)</f>
        <v>94</v>
      </c>
      <c r="AM20">
        <f>MAX(AE20/2,AJ20)</f>
        <v>48</v>
      </c>
      <c r="AN20" s="1">
        <f>SUM(AK20:AM20)/250*100</f>
        <v>92.80000000000001</v>
      </c>
      <c r="AO20">
        <f>O20</f>
        <v>98.33333333333333</v>
      </c>
      <c r="AP20">
        <v>97.6</v>
      </c>
      <c r="AQ20" t="s">
        <v>35</v>
      </c>
      <c r="AR20">
        <f>AN20*0.7+AO20*0.15+AP20*0.15</f>
        <v>94.35000000000001</v>
      </c>
      <c r="AS20" t="s">
        <v>36</v>
      </c>
    </row>
    <row r="21" spans="1:45" ht="12.75">
      <c r="A21">
        <v>15</v>
      </c>
      <c r="B21" s="15">
        <v>89</v>
      </c>
      <c r="C21" s="15">
        <v>100</v>
      </c>
      <c r="D21" s="15">
        <v>100</v>
      </c>
      <c r="E21" s="15">
        <v>40</v>
      </c>
      <c r="F21" s="15">
        <v>75</v>
      </c>
      <c r="G21" s="16">
        <v>100</v>
      </c>
      <c r="H21" s="16">
        <v>100</v>
      </c>
      <c r="I21" s="16">
        <v>200</v>
      </c>
      <c r="J21" s="16">
        <v>100</v>
      </c>
      <c r="K21" s="16">
        <v>100</v>
      </c>
      <c r="L21" s="16">
        <v>100</v>
      </c>
      <c r="M21" s="16">
        <v>200</v>
      </c>
      <c r="N21" s="15">
        <f>SUM(B21:M21)</f>
        <v>1304</v>
      </c>
      <c r="O21" s="15">
        <f>N21/1200*100</f>
        <v>108.66666666666667</v>
      </c>
      <c r="P21" s="13">
        <v>20</v>
      </c>
      <c r="Q21" s="13">
        <v>24</v>
      </c>
      <c r="R21" s="13">
        <v>18</v>
      </c>
      <c r="S21" s="13">
        <v>10</v>
      </c>
      <c r="T21" s="13">
        <v>72</v>
      </c>
      <c r="U21" s="18">
        <v>7</v>
      </c>
      <c r="V21" s="18">
        <v>24</v>
      </c>
      <c r="W21" s="18">
        <v>5</v>
      </c>
      <c r="X21" s="18">
        <v>20</v>
      </c>
      <c r="Y21" s="13"/>
      <c r="Z21" s="14">
        <f>SUM(U21:Y21)</f>
        <v>56</v>
      </c>
      <c r="AA21" s="18">
        <v>25</v>
      </c>
      <c r="AB21" s="18">
        <v>15</v>
      </c>
      <c r="AC21" s="18">
        <v>22</v>
      </c>
      <c r="AD21" s="18">
        <v>17</v>
      </c>
      <c r="AE21" s="13">
        <f>SUM(AA21:AD21)</f>
        <v>79</v>
      </c>
      <c r="AF21" s="28"/>
      <c r="AG21" s="28"/>
      <c r="AH21">
        <v>50</v>
      </c>
      <c r="AI21">
        <v>45</v>
      </c>
      <c r="AJ21">
        <v>20</v>
      </c>
      <c r="AK21">
        <f>MAX(SUM(AF21:AG21),T21)</f>
        <v>72</v>
      </c>
      <c r="AL21">
        <f>MAX(SUM(AH21:AI21),Z21)</f>
        <v>95</v>
      </c>
      <c r="AM21">
        <f>MAX(AE21/2,AJ21)</f>
        <v>39.5</v>
      </c>
      <c r="AN21" s="1">
        <f>SUM(AK21:AM21)/250*100</f>
        <v>82.6</v>
      </c>
      <c r="AO21">
        <f>O21</f>
        <v>108.66666666666667</v>
      </c>
      <c r="AP21">
        <v>99.89</v>
      </c>
      <c r="AQ21" t="s">
        <v>37</v>
      </c>
      <c r="AR21">
        <f>AN21*0.7+AO21*0.15+AP21*0.15</f>
        <v>89.1035</v>
      </c>
      <c r="AS21" t="s">
        <v>39</v>
      </c>
    </row>
    <row r="22" spans="1:45" ht="12.75">
      <c r="A22">
        <v>16</v>
      </c>
      <c r="B22" s="15">
        <v>71</v>
      </c>
      <c r="C22" s="15">
        <v>50</v>
      </c>
      <c r="D22" s="15">
        <v>99</v>
      </c>
      <c r="E22" s="15">
        <v>90</v>
      </c>
      <c r="F22" s="15">
        <v>100</v>
      </c>
      <c r="G22" s="16">
        <v>100</v>
      </c>
      <c r="H22" s="16">
        <v>100</v>
      </c>
      <c r="I22" s="16">
        <v>100</v>
      </c>
      <c r="J22" s="16">
        <v>100</v>
      </c>
      <c r="K22" s="16">
        <v>100</v>
      </c>
      <c r="L22" s="16">
        <v>100</v>
      </c>
      <c r="M22" s="16"/>
      <c r="N22" s="15">
        <f>SUM(B22:L22)</f>
        <v>1010</v>
      </c>
      <c r="O22" s="15">
        <f>N22/1200*100</f>
        <v>84.16666666666667</v>
      </c>
      <c r="P22" s="13">
        <v>10</v>
      </c>
      <c r="Q22" s="13">
        <v>5</v>
      </c>
      <c r="R22" s="13">
        <v>20</v>
      </c>
      <c r="S22" s="13">
        <v>0</v>
      </c>
      <c r="T22" s="13">
        <v>35</v>
      </c>
      <c r="U22" s="18">
        <v>2</v>
      </c>
      <c r="V22" s="18">
        <v>0</v>
      </c>
      <c r="W22" s="18">
        <v>5</v>
      </c>
      <c r="X22" s="18">
        <v>25</v>
      </c>
      <c r="Y22" s="13"/>
      <c r="Z22" s="14">
        <f>SUM(U22:Y22)</f>
        <v>32</v>
      </c>
      <c r="AA22" s="18">
        <v>20</v>
      </c>
      <c r="AB22" s="18">
        <v>15</v>
      </c>
      <c r="AC22" s="18">
        <v>23</v>
      </c>
      <c r="AD22" s="18">
        <v>17</v>
      </c>
      <c r="AE22" s="13">
        <f>SUM(AA22:AD22)</f>
        <v>75</v>
      </c>
      <c r="AF22" s="35">
        <v>8</v>
      </c>
      <c r="AG22" s="35">
        <v>45</v>
      </c>
      <c r="AH22" s="35">
        <v>30</v>
      </c>
      <c r="AI22" s="35">
        <v>20</v>
      </c>
      <c r="AJ22" s="35">
        <v>45</v>
      </c>
      <c r="AK22">
        <f>MAX(SUM(AF22:AG22),T22)</f>
        <v>53</v>
      </c>
      <c r="AL22">
        <f>MAX(SUM(AH22:AI22),Z22)</f>
        <v>50</v>
      </c>
      <c r="AM22">
        <f>MAX(AE22/2,AJ22)</f>
        <v>45</v>
      </c>
      <c r="AN22" s="1">
        <f>SUM(AK22:AM22)/250*100</f>
        <v>59.199999999999996</v>
      </c>
      <c r="AO22">
        <f>O22</f>
        <v>84.16666666666667</v>
      </c>
      <c r="AP22">
        <v>99.8</v>
      </c>
      <c r="AQ22" t="s">
        <v>37</v>
      </c>
      <c r="AR22">
        <f>AN22*0.7+AO22*0.15+AP22*0.15</f>
        <v>69.035</v>
      </c>
      <c r="AS22" t="s">
        <v>43</v>
      </c>
    </row>
    <row r="23" spans="1:45" ht="12.75">
      <c r="A23">
        <v>17</v>
      </c>
      <c r="B23" s="15">
        <v>90</v>
      </c>
      <c r="C23" s="15">
        <v>98</v>
      </c>
      <c r="D23" s="15">
        <v>100</v>
      </c>
      <c r="E23" s="15">
        <v>98</v>
      </c>
      <c r="F23" s="15">
        <v>98</v>
      </c>
      <c r="G23" s="16">
        <v>100</v>
      </c>
      <c r="H23" s="16">
        <v>100</v>
      </c>
      <c r="I23" s="16">
        <v>200</v>
      </c>
      <c r="J23" s="16">
        <v>100</v>
      </c>
      <c r="K23" s="16">
        <v>100</v>
      </c>
      <c r="L23" s="16">
        <v>100</v>
      </c>
      <c r="M23" s="16"/>
      <c r="N23" s="15">
        <f>SUM(B23:L23)</f>
        <v>1184</v>
      </c>
      <c r="O23" s="15">
        <f>N23/1200*100</f>
        <v>98.66666666666667</v>
      </c>
      <c r="P23" s="13">
        <v>25</v>
      </c>
      <c r="Q23" s="13">
        <v>30</v>
      </c>
      <c r="R23" s="13">
        <v>20</v>
      </c>
      <c r="S23" s="13">
        <v>15</v>
      </c>
      <c r="T23" s="13">
        <v>90</v>
      </c>
      <c r="U23" s="18">
        <v>10</v>
      </c>
      <c r="V23" s="18">
        <v>30</v>
      </c>
      <c r="W23" s="18">
        <v>27</v>
      </c>
      <c r="X23" s="18">
        <v>28</v>
      </c>
      <c r="Y23" s="13"/>
      <c r="Z23" s="14">
        <f>SUM(U23:Y23)</f>
        <v>95</v>
      </c>
      <c r="AA23" s="18">
        <v>20</v>
      </c>
      <c r="AB23" s="18">
        <v>25</v>
      </c>
      <c r="AC23" s="18">
        <v>22</v>
      </c>
      <c r="AD23" s="18">
        <v>17</v>
      </c>
      <c r="AE23" s="13">
        <f>SUM(AA23:AD23)</f>
        <v>84</v>
      </c>
      <c r="AF23" s="28"/>
      <c r="AG23" s="28"/>
      <c r="AH23" s="28"/>
      <c r="AI23" s="28"/>
      <c r="AK23">
        <f>MAX(SUM(AF23:AG23),T23)</f>
        <v>90</v>
      </c>
      <c r="AL23">
        <f>MAX(SUM(AH23:AI23),Z23)</f>
        <v>95</v>
      </c>
      <c r="AM23">
        <f>MAX(AE23/2,AJ23)</f>
        <v>42</v>
      </c>
      <c r="AN23" s="1">
        <f>SUM(AK23:AM23)/250*100</f>
        <v>90.8</v>
      </c>
      <c r="AO23">
        <f>O23</f>
        <v>98.66666666666667</v>
      </c>
      <c r="AP23">
        <v>99.26</v>
      </c>
      <c r="AQ23" t="s">
        <v>37</v>
      </c>
      <c r="AR23">
        <f>AN23*0.7+AO23*0.15+AP23*0.15</f>
        <v>93.249</v>
      </c>
      <c r="AS23" t="s">
        <v>36</v>
      </c>
    </row>
    <row r="24" spans="1:45" ht="12.75">
      <c r="A24">
        <v>18</v>
      </c>
      <c r="B24" s="15">
        <v>100</v>
      </c>
      <c r="C24" s="15">
        <v>100</v>
      </c>
      <c r="D24" s="15">
        <v>99</v>
      </c>
      <c r="E24" s="15">
        <v>100</v>
      </c>
      <c r="F24" s="15">
        <v>102</v>
      </c>
      <c r="G24" s="16">
        <v>100</v>
      </c>
      <c r="H24" s="16">
        <v>100</v>
      </c>
      <c r="I24" s="16">
        <v>200</v>
      </c>
      <c r="J24" s="16">
        <v>100</v>
      </c>
      <c r="K24" s="16">
        <v>100</v>
      </c>
      <c r="L24" s="16">
        <v>100</v>
      </c>
      <c r="M24" s="16"/>
      <c r="N24" s="15">
        <f>SUM(B24:L24)</f>
        <v>1201</v>
      </c>
      <c r="O24" s="15">
        <f>N24/1200*100</f>
        <v>100.08333333333333</v>
      </c>
      <c r="P24" s="13">
        <v>20</v>
      </c>
      <c r="Q24" s="13">
        <v>30</v>
      </c>
      <c r="R24" s="13">
        <v>20</v>
      </c>
      <c r="S24" s="13">
        <v>10</v>
      </c>
      <c r="T24" s="13">
        <v>80</v>
      </c>
      <c r="U24" s="18">
        <v>7</v>
      </c>
      <c r="V24" s="18">
        <v>30</v>
      </c>
      <c r="W24" s="18">
        <v>30</v>
      </c>
      <c r="X24" s="18">
        <v>30</v>
      </c>
      <c r="Y24" s="13"/>
      <c r="Z24" s="14">
        <f>SUM(U24:Y24)</f>
        <v>97</v>
      </c>
      <c r="AA24" s="18">
        <v>20</v>
      </c>
      <c r="AB24" s="18">
        <v>18</v>
      </c>
      <c r="AC24" s="18">
        <v>22</v>
      </c>
      <c r="AD24" s="18">
        <v>19</v>
      </c>
      <c r="AE24" s="13">
        <f>SUM(AA24:AD24)</f>
        <v>79</v>
      </c>
      <c r="AF24" s="35">
        <v>40</v>
      </c>
      <c r="AG24" s="35">
        <v>50</v>
      </c>
      <c r="AJ24">
        <v>50</v>
      </c>
      <c r="AK24">
        <f>MAX(SUM(AF24:AG24),T24)</f>
        <v>90</v>
      </c>
      <c r="AL24">
        <f>MAX(SUM(AH24:AI24),Z24)</f>
        <v>97</v>
      </c>
      <c r="AM24">
        <f>MAX(AE24/2,AJ24)</f>
        <v>50</v>
      </c>
      <c r="AN24" s="1">
        <f>SUM(AK24:AM24)/250*100</f>
        <v>94.8</v>
      </c>
      <c r="AO24">
        <f>O24</f>
        <v>100.08333333333333</v>
      </c>
      <c r="AP24">
        <v>99.68</v>
      </c>
      <c r="AQ24" t="s">
        <v>37</v>
      </c>
      <c r="AR24">
        <f>AN24*0.7+AO24*0.15+AP24*0.15</f>
        <v>96.3245</v>
      </c>
      <c r="AS24" t="s">
        <v>36</v>
      </c>
    </row>
    <row r="25" spans="1:45" ht="12.75">
      <c r="A25">
        <v>19</v>
      </c>
      <c r="B25" s="15">
        <v>85</v>
      </c>
      <c r="C25" s="15">
        <v>97</v>
      </c>
      <c r="D25" s="15">
        <v>99</v>
      </c>
      <c r="E25" s="15">
        <v>98</v>
      </c>
      <c r="F25" s="15">
        <v>86</v>
      </c>
      <c r="G25" s="16">
        <v>100</v>
      </c>
      <c r="H25" s="16">
        <v>100</v>
      </c>
      <c r="I25" s="16">
        <v>200</v>
      </c>
      <c r="J25" s="16">
        <v>100</v>
      </c>
      <c r="K25" s="16">
        <v>100</v>
      </c>
      <c r="L25" s="16">
        <v>100</v>
      </c>
      <c r="M25" s="16">
        <v>100</v>
      </c>
      <c r="N25" s="15">
        <f>SUM(B25:M25)</f>
        <v>1265</v>
      </c>
      <c r="O25" s="15">
        <f>N25/1200*100</f>
        <v>105.41666666666667</v>
      </c>
      <c r="P25" s="13">
        <v>23</v>
      </c>
      <c r="Q25" s="13">
        <v>20</v>
      </c>
      <c r="R25" s="13">
        <v>20</v>
      </c>
      <c r="S25" s="13">
        <v>15</v>
      </c>
      <c r="T25" s="13">
        <v>78</v>
      </c>
      <c r="U25" s="18">
        <v>4</v>
      </c>
      <c r="V25" s="18">
        <v>30</v>
      </c>
      <c r="W25" s="18">
        <v>22</v>
      </c>
      <c r="X25" s="18">
        <v>27</v>
      </c>
      <c r="Y25" s="13"/>
      <c r="Z25" s="14">
        <f>SUM(U25:Y25)</f>
        <v>83</v>
      </c>
      <c r="AA25" s="18">
        <v>15</v>
      </c>
      <c r="AB25" s="18">
        <v>20</v>
      </c>
      <c r="AC25" s="18">
        <v>25</v>
      </c>
      <c r="AD25" s="18">
        <v>25</v>
      </c>
      <c r="AE25" s="13">
        <f>SUM(AA25:AD25)</f>
        <v>85</v>
      </c>
      <c r="AF25" s="35">
        <v>30</v>
      </c>
      <c r="AG25" s="35">
        <v>30</v>
      </c>
      <c r="AJ25">
        <v>25</v>
      </c>
      <c r="AK25">
        <f>MAX(SUM(AF25:AG25),T25)</f>
        <v>78</v>
      </c>
      <c r="AL25">
        <f>MAX(SUM(AH25:AI25),Z25)</f>
        <v>83</v>
      </c>
      <c r="AM25">
        <f>MAX(AE25/2,AJ25)</f>
        <v>42.5</v>
      </c>
      <c r="AN25" s="1">
        <f>SUM(AK25:AM25)/250*100</f>
        <v>81.39999999999999</v>
      </c>
      <c r="AO25">
        <f>O25</f>
        <v>105.41666666666667</v>
      </c>
      <c r="AP25">
        <v>99.78</v>
      </c>
      <c r="AQ25" t="s">
        <v>37</v>
      </c>
      <c r="AR25">
        <f>AN25*0.7+AO25*0.15+AP25*0.15</f>
        <v>87.75949999999999</v>
      </c>
      <c r="AS25" t="s">
        <v>39</v>
      </c>
    </row>
    <row r="26" spans="1:45" ht="12.75">
      <c r="A26">
        <v>20</v>
      </c>
      <c r="B26" s="15">
        <v>98</v>
      </c>
      <c r="C26" s="15">
        <v>100</v>
      </c>
      <c r="D26" s="15">
        <v>99</v>
      </c>
      <c r="E26" s="15">
        <v>30</v>
      </c>
      <c r="F26" s="15">
        <v>70</v>
      </c>
      <c r="G26" s="16">
        <v>100</v>
      </c>
      <c r="H26" s="16">
        <v>100</v>
      </c>
      <c r="I26" s="16">
        <v>200</v>
      </c>
      <c r="J26" s="16">
        <v>100</v>
      </c>
      <c r="K26" s="16">
        <v>100</v>
      </c>
      <c r="L26" s="16">
        <v>100</v>
      </c>
      <c r="M26" s="16">
        <v>100</v>
      </c>
      <c r="N26" s="15">
        <f>SUM(B26:M26)</f>
        <v>1197</v>
      </c>
      <c r="O26" s="15">
        <f>N26/1200*100</f>
        <v>99.75</v>
      </c>
      <c r="P26" s="13">
        <v>22</v>
      </c>
      <c r="Q26" s="13">
        <v>30</v>
      </c>
      <c r="R26" s="13">
        <v>20</v>
      </c>
      <c r="S26" s="13">
        <v>10</v>
      </c>
      <c r="T26" s="13">
        <v>82</v>
      </c>
      <c r="U26" s="18">
        <v>10</v>
      </c>
      <c r="V26" s="18">
        <v>30</v>
      </c>
      <c r="W26" s="18">
        <v>27</v>
      </c>
      <c r="X26" s="18">
        <v>30</v>
      </c>
      <c r="Y26" s="13"/>
      <c r="Z26" s="14">
        <f>SUM(U26:Y26)</f>
        <v>97</v>
      </c>
      <c r="AA26" s="18">
        <v>20</v>
      </c>
      <c r="AB26" s="18">
        <v>20</v>
      </c>
      <c r="AC26" s="18">
        <v>22</v>
      </c>
      <c r="AD26" s="18">
        <v>17</v>
      </c>
      <c r="AE26" s="13">
        <f>SUM(AA26:AD26)</f>
        <v>79</v>
      </c>
      <c r="AK26">
        <f>MAX(SUM(AF26:AG26),T26)</f>
        <v>82</v>
      </c>
      <c r="AL26">
        <f>MAX(SUM(AH26:AI26),Z26)</f>
        <v>97</v>
      </c>
      <c r="AM26">
        <f>MAX(AE26/2,AJ26)</f>
        <v>39.5</v>
      </c>
      <c r="AN26" s="1">
        <f>SUM(AK26:AM26)/250*100</f>
        <v>87.4</v>
      </c>
      <c r="AO26">
        <f>O26</f>
        <v>99.75</v>
      </c>
      <c r="AP26">
        <v>96.5</v>
      </c>
      <c r="AQ26" t="s">
        <v>40</v>
      </c>
      <c r="AR26">
        <f>AN26*0.7+AO26*0.15+AP26*0.15</f>
        <v>90.61749999999999</v>
      </c>
      <c r="AS26" t="s">
        <v>42</v>
      </c>
    </row>
    <row r="27" spans="1:45" ht="12.75">
      <c r="A27">
        <v>21</v>
      </c>
      <c r="B27" s="15">
        <v>100</v>
      </c>
      <c r="C27" s="15">
        <v>100</v>
      </c>
      <c r="D27" s="15">
        <v>100</v>
      </c>
      <c r="E27" s="15">
        <v>100</v>
      </c>
      <c r="F27" s="15">
        <v>100</v>
      </c>
      <c r="G27" s="16">
        <v>100</v>
      </c>
      <c r="H27" s="16">
        <v>100</v>
      </c>
      <c r="I27" s="16">
        <v>200</v>
      </c>
      <c r="J27" s="16">
        <v>100</v>
      </c>
      <c r="K27" s="16">
        <v>100</v>
      </c>
      <c r="L27" s="16">
        <v>100</v>
      </c>
      <c r="M27" s="16"/>
      <c r="N27" s="15">
        <f>SUM(B27:L27)</f>
        <v>1200</v>
      </c>
      <c r="O27" s="15">
        <f>N27/1200*100</f>
        <v>100</v>
      </c>
      <c r="P27" s="13">
        <v>30</v>
      </c>
      <c r="Q27" s="13">
        <v>30</v>
      </c>
      <c r="R27" s="13">
        <v>20</v>
      </c>
      <c r="S27" s="13">
        <v>10</v>
      </c>
      <c r="T27" s="13">
        <v>90</v>
      </c>
      <c r="U27" s="18">
        <v>7</v>
      </c>
      <c r="V27" s="18">
        <v>30</v>
      </c>
      <c r="W27" s="18">
        <v>24</v>
      </c>
      <c r="X27" s="18">
        <v>30</v>
      </c>
      <c r="Y27" s="13"/>
      <c r="Z27" s="14">
        <f>SUM(U27:Y27)</f>
        <v>91</v>
      </c>
      <c r="AA27" s="18">
        <v>19</v>
      </c>
      <c r="AB27" s="18">
        <v>25</v>
      </c>
      <c r="AC27" s="18">
        <v>22</v>
      </c>
      <c r="AD27" s="18">
        <v>21</v>
      </c>
      <c r="AE27" s="13">
        <f>SUM(AA27:AD27)</f>
        <v>87</v>
      </c>
      <c r="AF27" s="28"/>
      <c r="AG27" s="28"/>
      <c r="AH27" s="28">
        <v>50</v>
      </c>
      <c r="AI27" s="28">
        <v>45</v>
      </c>
      <c r="AJ27" s="28">
        <v>40</v>
      </c>
      <c r="AK27">
        <f>MAX(SUM(AF27:AG27),T27)</f>
        <v>90</v>
      </c>
      <c r="AL27">
        <f>MAX(SUM(AH27:AI27),Z27)</f>
        <v>95</v>
      </c>
      <c r="AM27">
        <f>MAX(AE27/2,AJ27)</f>
        <v>43.5</v>
      </c>
      <c r="AN27" s="1">
        <f>SUM(AK27:AM27)/250*100</f>
        <v>91.4</v>
      </c>
      <c r="AO27">
        <f>O27</f>
        <v>100</v>
      </c>
      <c r="AP27">
        <v>98.2</v>
      </c>
      <c r="AQ27" t="s">
        <v>40</v>
      </c>
      <c r="AR27">
        <f>AN27*0.7+AO27*0.15+AP27*0.15</f>
        <v>93.71</v>
      </c>
      <c r="AS27" t="s">
        <v>36</v>
      </c>
    </row>
    <row r="28" spans="1:45" ht="12.75">
      <c r="A28">
        <v>22</v>
      </c>
      <c r="B28" s="15">
        <v>95</v>
      </c>
      <c r="C28" s="15">
        <v>99</v>
      </c>
      <c r="D28" s="15">
        <v>98</v>
      </c>
      <c r="E28" s="15">
        <v>100</v>
      </c>
      <c r="F28" s="15">
        <v>100</v>
      </c>
      <c r="G28" s="16">
        <v>100</v>
      </c>
      <c r="H28" s="16">
        <v>100</v>
      </c>
      <c r="I28" s="16">
        <v>200</v>
      </c>
      <c r="J28" s="16">
        <v>100</v>
      </c>
      <c r="K28" s="16">
        <v>100</v>
      </c>
      <c r="L28" s="16">
        <v>100</v>
      </c>
      <c r="M28" s="16"/>
      <c r="N28" s="15">
        <f>SUM(B28:L28)</f>
        <v>1192</v>
      </c>
      <c r="O28" s="15">
        <f>N28/1200*100</f>
        <v>99.33333333333333</v>
      </c>
      <c r="P28" s="13">
        <v>20</v>
      </c>
      <c r="Q28" s="13">
        <v>30</v>
      </c>
      <c r="R28" s="13">
        <v>18</v>
      </c>
      <c r="S28" s="13">
        <v>20</v>
      </c>
      <c r="T28" s="13">
        <v>88</v>
      </c>
      <c r="U28" s="18">
        <v>7</v>
      </c>
      <c r="V28" s="18">
        <v>27</v>
      </c>
      <c r="W28" s="18">
        <v>25</v>
      </c>
      <c r="X28" s="18">
        <v>30</v>
      </c>
      <c r="Y28" s="13"/>
      <c r="Z28" s="14">
        <f>SUM(U28:Y28)</f>
        <v>89</v>
      </c>
      <c r="AA28" s="18">
        <v>25</v>
      </c>
      <c r="AB28" s="18">
        <v>20</v>
      </c>
      <c r="AC28" s="18">
        <v>22</v>
      </c>
      <c r="AD28" s="18">
        <v>17</v>
      </c>
      <c r="AE28" s="13">
        <f>SUM(AA28:AD28)</f>
        <v>84</v>
      </c>
      <c r="AK28">
        <f>MAX(SUM(AF28:AG28),T28)</f>
        <v>88</v>
      </c>
      <c r="AL28">
        <f>MAX(SUM(AH28:AI28),Z28)</f>
        <v>89</v>
      </c>
      <c r="AM28">
        <f>MAX(AE28/2,AJ28)</f>
        <v>42</v>
      </c>
      <c r="AN28" s="1">
        <f>SUM(AK28:AM28)/250*100</f>
        <v>87.6</v>
      </c>
      <c r="AO28">
        <f>O28</f>
        <v>99.33333333333333</v>
      </c>
      <c r="AP28">
        <v>97.5</v>
      </c>
      <c r="AQ28" t="s">
        <v>40</v>
      </c>
      <c r="AR28">
        <f>AN28*0.7+AO28*0.15+AP28*0.15</f>
        <v>90.845</v>
      </c>
      <c r="AS28" t="s">
        <v>42</v>
      </c>
    </row>
    <row r="29" spans="1:45" ht="12.75">
      <c r="A29">
        <v>23</v>
      </c>
      <c r="B29" s="15">
        <v>85</v>
      </c>
      <c r="C29" s="15">
        <v>96</v>
      </c>
      <c r="D29" s="15">
        <v>100</v>
      </c>
      <c r="E29" s="15">
        <v>100</v>
      </c>
      <c r="F29" s="15">
        <v>100</v>
      </c>
      <c r="G29" s="16">
        <v>100</v>
      </c>
      <c r="H29" s="16">
        <v>100</v>
      </c>
      <c r="I29" s="16">
        <v>200</v>
      </c>
      <c r="J29" s="16">
        <v>100</v>
      </c>
      <c r="K29" s="16">
        <v>100</v>
      </c>
      <c r="L29" s="16">
        <v>75</v>
      </c>
      <c r="M29" s="16"/>
      <c r="N29" s="15">
        <f>SUM(B29:L29)</f>
        <v>1156</v>
      </c>
      <c r="O29" s="15">
        <f>N29/1200*100</f>
        <v>96.33333333333334</v>
      </c>
      <c r="P29" s="13">
        <v>25</v>
      </c>
      <c r="Q29" s="13">
        <v>28</v>
      </c>
      <c r="R29" s="13">
        <v>20</v>
      </c>
      <c r="S29" s="13">
        <v>15</v>
      </c>
      <c r="T29" s="13">
        <v>88</v>
      </c>
      <c r="U29" s="18">
        <v>4</v>
      </c>
      <c r="V29" s="18">
        <v>21</v>
      </c>
      <c r="W29" s="18">
        <v>24</v>
      </c>
      <c r="X29" s="18">
        <v>30</v>
      </c>
      <c r="Y29" s="13"/>
      <c r="Z29" s="14">
        <f>SUM(U29:Y29)</f>
        <v>79</v>
      </c>
      <c r="AA29" s="18">
        <v>20</v>
      </c>
      <c r="AB29" s="18">
        <v>20</v>
      </c>
      <c r="AC29" s="18">
        <v>22</v>
      </c>
      <c r="AD29" s="18">
        <v>17</v>
      </c>
      <c r="AE29" s="13">
        <f>SUM(AA29:AD29)</f>
        <v>79</v>
      </c>
      <c r="AH29">
        <v>40</v>
      </c>
      <c r="AI29">
        <v>45</v>
      </c>
      <c r="AJ29">
        <v>40</v>
      </c>
      <c r="AK29">
        <f>MAX(SUM(AF29:AG29),T29)</f>
        <v>88</v>
      </c>
      <c r="AL29">
        <f>MAX(SUM(AH29:AI29),Z29)</f>
        <v>85</v>
      </c>
      <c r="AM29">
        <f>MAX(AE29/2,AJ29)</f>
        <v>40</v>
      </c>
      <c r="AN29" s="1">
        <f>SUM(AK29:AM29)/250*100</f>
        <v>85.2</v>
      </c>
      <c r="AO29">
        <f>O29</f>
        <v>96.33333333333334</v>
      </c>
      <c r="AP29">
        <v>98.2</v>
      </c>
      <c r="AQ29" t="s">
        <v>40</v>
      </c>
      <c r="AR29">
        <f>AN29*0.7+AO29*0.15+AP29*0.15</f>
        <v>88.82000000000001</v>
      </c>
      <c r="AS29" t="s">
        <v>39</v>
      </c>
    </row>
    <row r="30" spans="1:45" ht="12.75">
      <c r="A30">
        <v>24</v>
      </c>
      <c r="B30" s="15">
        <v>89</v>
      </c>
      <c r="C30" s="15">
        <v>95</v>
      </c>
      <c r="D30" s="15">
        <v>100</v>
      </c>
      <c r="E30" s="15">
        <v>40</v>
      </c>
      <c r="F30" s="15">
        <v>98</v>
      </c>
      <c r="G30" s="16">
        <v>100</v>
      </c>
      <c r="H30" s="16">
        <v>0</v>
      </c>
      <c r="I30" s="16">
        <v>200</v>
      </c>
      <c r="J30" s="16">
        <v>0</v>
      </c>
      <c r="K30" s="16">
        <v>100</v>
      </c>
      <c r="L30" s="16">
        <v>100</v>
      </c>
      <c r="M30" s="16"/>
      <c r="N30" s="15">
        <f>SUM(B30:L30)</f>
        <v>922</v>
      </c>
      <c r="O30" s="15">
        <f>N30/1200*100</f>
        <v>76.83333333333333</v>
      </c>
      <c r="P30" s="13">
        <v>4</v>
      </c>
      <c r="Q30" s="13">
        <v>18</v>
      </c>
      <c r="R30" s="13">
        <v>18</v>
      </c>
      <c r="S30" s="13">
        <v>20</v>
      </c>
      <c r="T30" s="13">
        <v>60</v>
      </c>
      <c r="U30" s="18">
        <v>4</v>
      </c>
      <c r="V30" s="18">
        <v>30</v>
      </c>
      <c r="W30" s="18">
        <v>24</v>
      </c>
      <c r="X30" s="18">
        <v>28</v>
      </c>
      <c r="Y30" s="13"/>
      <c r="Z30" s="14">
        <f>SUM(U30:Y30)</f>
        <v>86</v>
      </c>
      <c r="AA30" s="18">
        <v>20</v>
      </c>
      <c r="AB30" s="18">
        <v>20</v>
      </c>
      <c r="AC30" s="18">
        <v>22</v>
      </c>
      <c r="AD30" s="18">
        <v>17</v>
      </c>
      <c r="AE30" s="13">
        <f>SUM(AA30:AD30)</f>
        <v>79</v>
      </c>
      <c r="AF30" s="35">
        <v>30</v>
      </c>
      <c r="AG30" s="35">
        <v>30</v>
      </c>
      <c r="AH30" s="35">
        <v>40</v>
      </c>
      <c r="AI30" s="35">
        <v>50</v>
      </c>
      <c r="AJ30" s="35">
        <v>40</v>
      </c>
      <c r="AK30">
        <f>MAX(SUM(AF30:AG30),T30)</f>
        <v>60</v>
      </c>
      <c r="AL30">
        <f>MAX(SUM(AH30:AI30),Z30)</f>
        <v>90</v>
      </c>
      <c r="AM30">
        <f>MAX(AE30/2,AJ30)</f>
        <v>40</v>
      </c>
      <c r="AN30" s="1">
        <f>SUM(AK30:AM30)/250*100</f>
        <v>76</v>
      </c>
      <c r="AO30">
        <f>O30</f>
        <v>76.83333333333333</v>
      </c>
      <c r="AP30">
        <v>97.8</v>
      </c>
      <c r="AQ30" t="s">
        <v>40</v>
      </c>
      <c r="AR30">
        <f>AN30*0.7+AO30*0.15+AP30*0.15</f>
        <v>79.395</v>
      </c>
      <c r="AS30" t="s">
        <v>41</v>
      </c>
    </row>
    <row r="31" spans="1:45" ht="12.75">
      <c r="A31">
        <v>25</v>
      </c>
      <c r="B31" s="15">
        <v>97</v>
      </c>
      <c r="C31" s="15">
        <v>80</v>
      </c>
      <c r="D31" s="15">
        <v>100</v>
      </c>
      <c r="E31" s="15">
        <v>100</v>
      </c>
      <c r="F31" s="15">
        <v>100</v>
      </c>
      <c r="G31" s="16">
        <v>100</v>
      </c>
      <c r="H31" s="16">
        <v>100</v>
      </c>
      <c r="I31" s="16">
        <v>200</v>
      </c>
      <c r="J31" s="16">
        <v>100</v>
      </c>
      <c r="K31" s="16">
        <v>100</v>
      </c>
      <c r="L31" s="16">
        <v>100</v>
      </c>
      <c r="M31" s="16">
        <v>100</v>
      </c>
      <c r="N31" s="15">
        <f>SUM(B31:M31)</f>
        <v>1277</v>
      </c>
      <c r="O31" s="15">
        <f>N31/1200*100</f>
        <v>106.41666666666667</v>
      </c>
      <c r="P31" s="13">
        <v>24</v>
      </c>
      <c r="Q31" s="13">
        <v>29</v>
      </c>
      <c r="R31" s="13">
        <v>20</v>
      </c>
      <c r="S31" s="13">
        <v>15</v>
      </c>
      <c r="T31" s="13">
        <v>88</v>
      </c>
      <c r="U31" s="18">
        <v>10</v>
      </c>
      <c r="V31" s="18">
        <v>30</v>
      </c>
      <c r="W31" s="18">
        <v>30</v>
      </c>
      <c r="X31" s="18">
        <v>30</v>
      </c>
      <c r="Y31" s="13"/>
      <c r="Z31" s="14">
        <f>SUM(U31:Y31)</f>
        <v>100</v>
      </c>
      <c r="AA31" s="18">
        <v>25</v>
      </c>
      <c r="AB31" s="18">
        <v>25</v>
      </c>
      <c r="AC31" s="18">
        <v>22</v>
      </c>
      <c r="AD31" s="18">
        <v>25</v>
      </c>
      <c r="AE31" s="13">
        <f>SUM(AA31:AD31)</f>
        <v>97</v>
      </c>
      <c r="AF31" s="28"/>
      <c r="AG31" s="28"/>
      <c r="AH31" s="28"/>
      <c r="AI31" s="28"/>
      <c r="AK31">
        <f>MAX(SUM(AF31:AG31),T31)</f>
        <v>88</v>
      </c>
      <c r="AL31">
        <f>MAX(SUM(AH31:AI31),Z31)</f>
        <v>100</v>
      </c>
      <c r="AM31">
        <f>MAX(AE31/2,AJ31)</f>
        <v>48.5</v>
      </c>
      <c r="AN31" s="1">
        <f>SUM(AK31:AM31)/250*100</f>
        <v>94.6</v>
      </c>
      <c r="AO31">
        <f>O31</f>
        <v>106.41666666666667</v>
      </c>
      <c r="AP31">
        <v>99</v>
      </c>
      <c r="AQ31" t="s">
        <v>35</v>
      </c>
      <c r="AR31">
        <f>AN31*0.7+AO31*0.15+AP31*0.15</f>
        <v>97.0325</v>
      </c>
      <c r="AS31" t="s">
        <v>36</v>
      </c>
    </row>
    <row r="32" spans="1:45" ht="12.75">
      <c r="A32">
        <v>26</v>
      </c>
      <c r="B32" s="15">
        <v>90</v>
      </c>
      <c r="C32" s="15">
        <v>98</v>
      </c>
      <c r="D32" s="15">
        <v>99</v>
      </c>
      <c r="E32" s="15">
        <v>98</v>
      </c>
      <c r="F32" s="15">
        <v>50</v>
      </c>
      <c r="G32" s="16">
        <v>100</v>
      </c>
      <c r="H32" s="16">
        <v>100</v>
      </c>
      <c r="I32" s="16">
        <v>200</v>
      </c>
      <c r="J32" s="16">
        <v>100</v>
      </c>
      <c r="K32" s="16">
        <v>100</v>
      </c>
      <c r="L32" s="16">
        <v>100</v>
      </c>
      <c r="M32" s="16"/>
      <c r="N32" s="15">
        <f>SUM(B32:L32)</f>
        <v>1135</v>
      </c>
      <c r="O32" s="15">
        <f>N32/1200*100</f>
        <v>94.58333333333333</v>
      </c>
      <c r="P32" s="13">
        <v>20</v>
      </c>
      <c r="Q32" s="13">
        <v>28</v>
      </c>
      <c r="R32" s="13">
        <v>20</v>
      </c>
      <c r="S32" s="13">
        <v>20</v>
      </c>
      <c r="T32" s="13">
        <v>88</v>
      </c>
      <c r="U32" s="18">
        <v>10</v>
      </c>
      <c r="V32" s="18">
        <v>27</v>
      </c>
      <c r="W32" s="18">
        <v>22</v>
      </c>
      <c r="X32" s="18">
        <v>27</v>
      </c>
      <c r="Y32" s="13"/>
      <c r="Z32" s="14">
        <f>SUM(U32:Y32)</f>
        <v>86</v>
      </c>
      <c r="AA32" s="18">
        <v>25</v>
      </c>
      <c r="AB32" s="18">
        <v>20</v>
      </c>
      <c r="AC32" s="18">
        <v>22</v>
      </c>
      <c r="AD32" s="18">
        <v>17</v>
      </c>
      <c r="AE32" s="13">
        <f>SUM(AA32:AD32)</f>
        <v>84</v>
      </c>
      <c r="AF32" s="28"/>
      <c r="AG32" s="28"/>
      <c r="AK32">
        <f>MAX(SUM(AF32:AG32),T32)</f>
        <v>88</v>
      </c>
      <c r="AL32">
        <f>MAX(SUM(AH32:AI32),Z32)</f>
        <v>86</v>
      </c>
      <c r="AM32">
        <f>MAX(AE32/2,AJ32)</f>
        <v>42</v>
      </c>
      <c r="AN32" s="1">
        <f>SUM(AK32:AM32)/250*100</f>
        <v>86.4</v>
      </c>
      <c r="AO32">
        <f>O32</f>
        <v>94.58333333333333</v>
      </c>
      <c r="AP32">
        <v>99.89</v>
      </c>
      <c r="AQ32" t="s">
        <v>37</v>
      </c>
      <c r="AR32">
        <f>AN32*0.7+AO32*0.15+AP32*0.15</f>
        <v>89.65099999999998</v>
      </c>
      <c r="AS32" t="s">
        <v>39</v>
      </c>
    </row>
    <row r="33" spans="1:45" ht="12.75">
      <c r="A33">
        <v>27</v>
      </c>
      <c r="B33" s="15">
        <v>98</v>
      </c>
      <c r="C33" s="15">
        <v>97</v>
      </c>
      <c r="D33" s="15">
        <v>100</v>
      </c>
      <c r="E33" s="15">
        <v>100</v>
      </c>
      <c r="F33" s="15">
        <v>100</v>
      </c>
      <c r="G33" s="16">
        <v>100</v>
      </c>
      <c r="H33" s="16">
        <v>100</v>
      </c>
      <c r="I33" s="16">
        <v>200</v>
      </c>
      <c r="J33" s="16">
        <v>100</v>
      </c>
      <c r="K33" s="16">
        <v>100</v>
      </c>
      <c r="L33" s="16">
        <v>100</v>
      </c>
      <c r="M33" s="16"/>
      <c r="N33" s="15">
        <f>SUM(B33:L33)</f>
        <v>1195</v>
      </c>
      <c r="O33" s="15">
        <f>N33/1200*100</f>
        <v>99.58333333333333</v>
      </c>
      <c r="P33" s="9">
        <v>25</v>
      </c>
      <c r="Q33" s="9">
        <v>28</v>
      </c>
      <c r="R33" s="9">
        <v>20</v>
      </c>
      <c r="S33" s="9">
        <v>20</v>
      </c>
      <c r="T33" s="9">
        <v>93</v>
      </c>
      <c r="U33" s="11">
        <v>10</v>
      </c>
      <c r="V33" s="11">
        <v>27</v>
      </c>
      <c r="W33" s="11">
        <v>29</v>
      </c>
      <c r="X33" s="11">
        <v>30</v>
      </c>
      <c r="Y33" s="13"/>
      <c r="Z33" s="14">
        <f>SUM(U33:Y33)</f>
        <v>96</v>
      </c>
      <c r="AA33" s="18">
        <v>20</v>
      </c>
      <c r="AB33" s="18">
        <v>25</v>
      </c>
      <c r="AC33" s="18">
        <v>22</v>
      </c>
      <c r="AD33" s="18">
        <v>25</v>
      </c>
      <c r="AE33" s="13">
        <f>SUM(AA33:AD33)</f>
        <v>92</v>
      </c>
      <c r="AF33" s="28"/>
      <c r="AG33" s="28"/>
      <c r="AK33">
        <f>MAX(SUM(AF33:AG33),T33)</f>
        <v>93</v>
      </c>
      <c r="AL33">
        <f>MAX(SUM(AH33:AI33),Z33)</f>
        <v>96</v>
      </c>
      <c r="AM33">
        <f>MAX(AE33/2,AJ33)</f>
        <v>46</v>
      </c>
      <c r="AN33" s="1">
        <f>SUM(AK33:AM33)/250*100</f>
        <v>94</v>
      </c>
      <c r="AO33">
        <f>O33</f>
        <v>99.58333333333333</v>
      </c>
      <c r="AP33">
        <v>99.79</v>
      </c>
      <c r="AQ33" t="s">
        <v>37</v>
      </c>
      <c r="AR33">
        <f>AN33*0.7+AO33*0.15+AP33*0.15</f>
        <v>95.706</v>
      </c>
      <c r="AS33" t="s">
        <v>36</v>
      </c>
    </row>
    <row r="34" spans="1:45" ht="12.75">
      <c r="A34">
        <v>28</v>
      </c>
      <c r="B34" s="15">
        <v>100</v>
      </c>
      <c r="C34" s="15">
        <v>100</v>
      </c>
      <c r="D34" s="15">
        <v>99</v>
      </c>
      <c r="E34" s="15">
        <v>100</v>
      </c>
      <c r="F34" s="15">
        <v>100</v>
      </c>
      <c r="G34" s="16">
        <v>100</v>
      </c>
      <c r="H34" s="16">
        <v>100</v>
      </c>
      <c r="I34" s="16">
        <v>200</v>
      </c>
      <c r="J34" s="16">
        <v>100</v>
      </c>
      <c r="K34" s="16">
        <v>100</v>
      </c>
      <c r="L34" s="16">
        <v>100</v>
      </c>
      <c r="M34" s="16"/>
      <c r="N34" s="15">
        <f>SUM(B34:L34)</f>
        <v>1199</v>
      </c>
      <c r="O34" s="15">
        <f>N34/1200*100</f>
        <v>99.91666666666667</v>
      </c>
      <c r="P34" s="13">
        <v>10</v>
      </c>
      <c r="Q34" s="13">
        <v>30</v>
      </c>
      <c r="R34" s="13">
        <v>20</v>
      </c>
      <c r="S34" s="13">
        <v>0</v>
      </c>
      <c r="T34" s="13">
        <v>60</v>
      </c>
      <c r="U34" s="18">
        <v>10</v>
      </c>
      <c r="V34" s="18">
        <v>30</v>
      </c>
      <c r="W34" s="18">
        <v>29</v>
      </c>
      <c r="X34" s="18">
        <v>30</v>
      </c>
      <c r="Y34" s="13"/>
      <c r="Z34" s="14">
        <f>SUM(U34:Y34)</f>
        <v>99</v>
      </c>
      <c r="AA34" s="18">
        <v>25</v>
      </c>
      <c r="AB34" s="18">
        <v>23</v>
      </c>
      <c r="AC34" s="18">
        <v>22</v>
      </c>
      <c r="AD34" s="18">
        <v>17</v>
      </c>
      <c r="AE34" s="13">
        <f>SUM(AA34:AD34)</f>
        <v>87</v>
      </c>
      <c r="AF34" s="22">
        <v>40</v>
      </c>
      <c r="AG34" s="22">
        <v>40</v>
      </c>
      <c r="AJ34" s="21">
        <v>45</v>
      </c>
      <c r="AK34">
        <f>MAX(SUM(AF34:AG34),T34)</f>
        <v>80</v>
      </c>
      <c r="AL34">
        <f>MAX(SUM(AH34:AI34),Z34)</f>
        <v>99</v>
      </c>
      <c r="AM34">
        <f>MAX(AE34/2,AJ34)</f>
        <v>45</v>
      </c>
      <c r="AN34" s="1">
        <f>SUM(AK34:AM34)/250*100</f>
        <v>89.60000000000001</v>
      </c>
      <c r="AO34">
        <f>O34</f>
        <v>99.91666666666667</v>
      </c>
      <c r="AP34">
        <v>96.8</v>
      </c>
      <c r="AQ34" t="s">
        <v>35</v>
      </c>
      <c r="AR34">
        <f>AN34*0.7+AO34*0.15+AP34*0.15</f>
        <v>92.22749999999999</v>
      </c>
      <c r="AS34" t="s">
        <v>42</v>
      </c>
    </row>
    <row r="35" spans="1:45" ht="12.75">
      <c r="A35">
        <v>29</v>
      </c>
      <c r="B35" s="15">
        <v>100</v>
      </c>
      <c r="C35" s="15">
        <v>99</v>
      </c>
      <c r="D35" s="15">
        <v>100</v>
      </c>
      <c r="E35" s="15">
        <v>100</v>
      </c>
      <c r="F35" s="15">
        <v>100</v>
      </c>
      <c r="G35" s="16">
        <v>100</v>
      </c>
      <c r="H35" s="16">
        <v>100</v>
      </c>
      <c r="I35" s="16">
        <v>200</v>
      </c>
      <c r="J35" s="16">
        <v>100</v>
      </c>
      <c r="K35" s="16">
        <v>100</v>
      </c>
      <c r="L35" s="16">
        <v>100</v>
      </c>
      <c r="M35" s="16"/>
      <c r="N35" s="15">
        <f>SUM(B35:L35)</f>
        <v>1199</v>
      </c>
      <c r="O35" s="15">
        <f>N35/1200*100</f>
        <v>99.91666666666667</v>
      </c>
      <c r="P35" s="13">
        <v>20</v>
      </c>
      <c r="Q35" s="13">
        <v>28</v>
      </c>
      <c r="R35" s="13">
        <v>19</v>
      </c>
      <c r="S35" s="13">
        <v>10</v>
      </c>
      <c r="T35" s="13">
        <v>77</v>
      </c>
      <c r="U35" s="18">
        <v>4</v>
      </c>
      <c r="V35" s="18">
        <v>27</v>
      </c>
      <c r="W35" s="18">
        <v>26</v>
      </c>
      <c r="X35" s="18">
        <v>25</v>
      </c>
      <c r="Y35" s="13"/>
      <c r="Z35" s="14">
        <f>SUM(U35:Y35)</f>
        <v>82</v>
      </c>
      <c r="AA35" s="18">
        <v>15</v>
      </c>
      <c r="AB35" s="18">
        <v>15</v>
      </c>
      <c r="AC35" s="18">
        <v>22</v>
      </c>
      <c r="AD35" s="18">
        <v>17</v>
      </c>
      <c r="AE35" s="13">
        <f>SUM(AA35:AD35)</f>
        <v>69</v>
      </c>
      <c r="AF35" s="35">
        <v>20</v>
      </c>
      <c r="AG35" s="35">
        <v>35</v>
      </c>
      <c r="AH35" s="35">
        <v>30</v>
      </c>
      <c r="AI35" s="35">
        <v>30</v>
      </c>
      <c r="AJ35" s="35">
        <v>35</v>
      </c>
      <c r="AK35">
        <f>MAX(SUM(AF35:AG35),T35)</f>
        <v>77</v>
      </c>
      <c r="AL35">
        <f>MAX(SUM(AH35:AI35),Z35)</f>
        <v>82</v>
      </c>
      <c r="AM35">
        <f>MAX(AE35/2,AJ35)</f>
        <v>35</v>
      </c>
      <c r="AN35" s="1">
        <f>SUM(AK35:AM35)/250*100</f>
        <v>77.60000000000001</v>
      </c>
      <c r="AO35">
        <f>O35</f>
        <v>99.91666666666667</v>
      </c>
      <c r="AP35">
        <v>97.3</v>
      </c>
      <c r="AQ35" t="s">
        <v>40</v>
      </c>
      <c r="AR35">
        <f>AN35*0.7+AO35*0.15+AP35*0.15</f>
        <v>83.9025</v>
      </c>
      <c r="AS35" t="s">
        <v>41</v>
      </c>
    </row>
    <row r="36" spans="1:45" ht="12.75">
      <c r="A36">
        <v>30</v>
      </c>
      <c r="B36" s="15">
        <v>68</v>
      </c>
      <c r="C36" s="15">
        <v>40</v>
      </c>
      <c r="D36" s="15">
        <v>100</v>
      </c>
      <c r="E36" s="15">
        <v>45</v>
      </c>
      <c r="F36" s="15">
        <v>70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/>
      <c r="N36" s="15">
        <f>SUM(B36:L36)</f>
        <v>323</v>
      </c>
      <c r="O36" s="15">
        <f>N36/1200*100</f>
        <v>26.916666666666668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13"/>
      <c r="AB36" s="13"/>
      <c r="AC36" s="13"/>
      <c r="AD36" s="13"/>
      <c r="AE36" s="13">
        <f>SUM(AA36:AD36)</f>
        <v>0</v>
      </c>
      <c r="AK36">
        <f>MAX(SUM(AF36:AG36),T36)</f>
        <v>0</v>
      </c>
      <c r="AL36">
        <f>MAX(SUM(AH36:AI36),Z36)</f>
        <v>0</v>
      </c>
      <c r="AM36">
        <f>MAX(AE36/2,AJ36)</f>
        <v>0</v>
      </c>
      <c r="AN36" s="1">
        <f>SUM(AK36:AM36)/250*100</f>
        <v>0</v>
      </c>
      <c r="AO36">
        <f>O36</f>
        <v>26.916666666666668</v>
      </c>
      <c r="AP36">
        <v>13</v>
      </c>
      <c r="AQ36" t="s">
        <v>37</v>
      </c>
      <c r="AR36">
        <f>AN36*0.7+AO36*0.15+AP36*0.15</f>
        <v>5.9875</v>
      </c>
      <c r="AS36" t="s">
        <v>38</v>
      </c>
    </row>
    <row r="37" spans="1:45" ht="12.75">
      <c r="A37">
        <v>32</v>
      </c>
      <c r="B37" s="15">
        <v>0</v>
      </c>
      <c r="C37" s="15">
        <v>96</v>
      </c>
      <c r="D37" s="15">
        <v>99</v>
      </c>
      <c r="E37" s="15">
        <v>100</v>
      </c>
      <c r="F37" s="15">
        <v>0</v>
      </c>
      <c r="G37" s="16">
        <v>100</v>
      </c>
      <c r="H37" s="16">
        <v>0</v>
      </c>
      <c r="I37" s="16">
        <v>190</v>
      </c>
      <c r="J37" s="16">
        <v>0</v>
      </c>
      <c r="K37" s="16">
        <v>0</v>
      </c>
      <c r="L37" s="16">
        <v>100</v>
      </c>
      <c r="M37" s="16"/>
      <c r="N37" s="15">
        <f>SUM(B37:L37)</f>
        <v>685</v>
      </c>
      <c r="O37" s="15">
        <f>N37/1200*100</f>
        <v>57.08333333333333</v>
      </c>
      <c r="P37" s="13">
        <v>21</v>
      </c>
      <c r="Q37" s="13">
        <v>30</v>
      </c>
      <c r="R37" s="13">
        <v>20</v>
      </c>
      <c r="S37" s="13">
        <v>20</v>
      </c>
      <c r="T37" s="13">
        <v>91</v>
      </c>
      <c r="U37" s="18">
        <v>10</v>
      </c>
      <c r="V37" s="18">
        <v>27</v>
      </c>
      <c r="W37" s="18">
        <v>30</v>
      </c>
      <c r="X37" s="18">
        <v>30</v>
      </c>
      <c r="Y37" s="13"/>
      <c r="Z37" s="14">
        <v>97</v>
      </c>
      <c r="AA37" s="18">
        <v>15</v>
      </c>
      <c r="AB37" s="18">
        <v>25</v>
      </c>
      <c r="AC37" s="18">
        <v>22</v>
      </c>
      <c r="AD37" s="18">
        <v>25</v>
      </c>
      <c r="AE37" s="13">
        <f>SUM(AA37:AD37)</f>
        <v>87</v>
      </c>
      <c r="AK37">
        <f>MAX(SUM(AF37:AG37),T37)</f>
        <v>91</v>
      </c>
      <c r="AL37">
        <f>MAX(SUM(AH37:AI37),Z37)</f>
        <v>97</v>
      </c>
      <c r="AM37">
        <f>MAX(AE37/2,AJ37)</f>
        <v>43.5</v>
      </c>
      <c r="AN37" s="1">
        <f>SUM(AK37:AM37)/250*100</f>
        <v>92.60000000000001</v>
      </c>
      <c r="AO37">
        <f>O37</f>
        <v>57.08333333333333</v>
      </c>
      <c r="AP37">
        <v>99.7</v>
      </c>
      <c r="AQ37" t="s">
        <v>37</v>
      </c>
      <c r="AR37">
        <f>AN37*0.7+AO37*0.15+AP37*0.15</f>
        <v>88.3375</v>
      </c>
      <c r="AS37" t="s">
        <v>39</v>
      </c>
    </row>
    <row r="38" spans="2:40" ht="12.75">
      <c r="B38" s="15"/>
      <c r="C38" s="15"/>
      <c r="D38" s="15"/>
      <c r="E38" s="15"/>
      <c r="F38" s="15"/>
      <c r="G38" s="16"/>
      <c r="H38" s="16"/>
      <c r="I38" s="16"/>
      <c r="J38" s="16"/>
      <c r="K38" s="16"/>
      <c r="L38" s="16"/>
      <c r="M38" s="16"/>
      <c r="N38" s="15"/>
      <c r="O38" s="15"/>
      <c r="P38" s="13"/>
      <c r="Q38" s="13"/>
      <c r="R38" s="13"/>
      <c r="S38" s="13"/>
      <c r="T38" s="13"/>
      <c r="U38" s="18"/>
      <c r="V38" s="18"/>
      <c r="W38" s="18"/>
      <c r="X38" s="18"/>
      <c r="Y38" s="13"/>
      <c r="Z38" s="14"/>
      <c r="AA38" s="18"/>
      <c r="AB38" s="18"/>
      <c r="AC38" s="18"/>
      <c r="AD38" s="18"/>
      <c r="AE38" s="13"/>
      <c r="AN38" s="1"/>
    </row>
    <row r="39" spans="2:40" ht="12.75">
      <c r="B39" s="15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5"/>
      <c r="O39" s="15"/>
      <c r="P39" s="13"/>
      <c r="Q39" s="13"/>
      <c r="R39" s="13"/>
      <c r="S39" s="13"/>
      <c r="T39" s="13"/>
      <c r="U39" s="18"/>
      <c r="V39" s="18"/>
      <c r="W39" s="18"/>
      <c r="X39" s="18"/>
      <c r="Y39" s="13"/>
      <c r="Z39" s="14"/>
      <c r="AA39" s="18"/>
      <c r="AB39" s="18"/>
      <c r="AC39" s="18"/>
      <c r="AD39" s="18"/>
      <c r="AE39" s="13"/>
      <c r="AN39" s="1"/>
    </row>
    <row r="40" spans="1:40" ht="12.75">
      <c r="A40" t="s">
        <v>50</v>
      </c>
      <c r="B40" s="15"/>
      <c r="C40" s="15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5"/>
      <c r="O40" s="15"/>
      <c r="P40" s="13"/>
      <c r="Q40" s="13"/>
      <c r="R40" s="13"/>
      <c r="S40" s="13"/>
      <c r="T40" s="13"/>
      <c r="U40" s="18"/>
      <c r="V40" s="18"/>
      <c r="W40" s="18"/>
      <c r="X40" s="18"/>
      <c r="Y40" s="13"/>
      <c r="Z40" s="14"/>
      <c r="AA40" s="18"/>
      <c r="AB40" s="18"/>
      <c r="AC40" s="18"/>
      <c r="AD40" s="18"/>
      <c r="AE40" s="13"/>
      <c r="AN40" s="1"/>
    </row>
    <row r="41" spans="1:45" ht="12.75">
      <c r="A41">
        <v>8</v>
      </c>
      <c r="B41" s="25">
        <v>83</v>
      </c>
      <c r="C41" s="25">
        <v>90</v>
      </c>
      <c r="D41" s="25">
        <v>100</v>
      </c>
      <c r="E41" s="25">
        <v>100</v>
      </c>
      <c r="F41" s="25">
        <v>0</v>
      </c>
      <c r="G41" s="25">
        <v>100</v>
      </c>
      <c r="H41" s="25">
        <v>0</v>
      </c>
      <c r="I41" s="25">
        <v>200</v>
      </c>
      <c r="J41" s="25">
        <v>100</v>
      </c>
      <c r="K41" s="24">
        <v>100</v>
      </c>
      <c r="L41" s="24">
        <v>100</v>
      </c>
      <c r="M41" s="24">
        <v>200</v>
      </c>
      <c r="N41" s="25">
        <f>SUM(B41:M41)</f>
        <v>1173</v>
      </c>
      <c r="O41" s="15">
        <f>N41/1200*100</f>
        <v>97.75</v>
      </c>
      <c r="P41" s="25" t="s">
        <v>47</v>
      </c>
      <c r="Q41" s="25" t="s">
        <v>49</v>
      </c>
      <c r="R41" s="25">
        <v>20</v>
      </c>
      <c r="S41" s="29">
        <v>20</v>
      </c>
      <c r="T41" s="29">
        <v>108</v>
      </c>
      <c r="U41" s="18">
        <v>7</v>
      </c>
      <c r="V41" s="30">
        <v>30</v>
      </c>
      <c r="W41" s="30">
        <v>30</v>
      </c>
      <c r="X41" s="30">
        <v>30</v>
      </c>
      <c r="Y41" s="30">
        <v>20</v>
      </c>
      <c r="Z41" s="14">
        <f>SUM(U41:Y41)</f>
        <v>117</v>
      </c>
      <c r="AA41" s="30">
        <v>25</v>
      </c>
      <c r="AB41" s="30">
        <v>5</v>
      </c>
      <c r="AC41" s="30">
        <v>22</v>
      </c>
      <c r="AD41" s="30">
        <v>25</v>
      </c>
      <c r="AE41" s="13">
        <f>SUM(AA41:AD41)</f>
        <v>77</v>
      </c>
      <c r="AF41" s="32">
        <v>50</v>
      </c>
      <c r="AG41" s="32">
        <v>50</v>
      </c>
      <c r="AH41" s="28"/>
      <c r="AI41" s="28"/>
      <c r="AJ41" s="28">
        <v>50</v>
      </c>
      <c r="AK41">
        <f>MAX(SUM(AF41:AG41),T41)</f>
        <v>108</v>
      </c>
      <c r="AL41">
        <f>MAX(SUM(AH41:AI41),Z41)</f>
        <v>117</v>
      </c>
      <c r="AM41">
        <f>MAX(AE41/2,AJ41)</f>
        <v>50</v>
      </c>
      <c r="AN41" s="1">
        <f>SUM(AK41:AM41)/290*100</f>
        <v>94.82758620689656</v>
      </c>
      <c r="AO41">
        <f>O41</f>
        <v>97.75</v>
      </c>
      <c r="AP41">
        <v>91</v>
      </c>
      <c r="AR41">
        <f>AN41*0.7+AO41*0.15+AP41*0.15</f>
        <v>94.69181034482759</v>
      </c>
      <c r="AS41" t="s">
        <v>36</v>
      </c>
    </row>
    <row r="42" spans="1:45" ht="12.75">
      <c r="A42">
        <v>13</v>
      </c>
      <c r="B42" s="25">
        <v>97</v>
      </c>
      <c r="C42" s="25">
        <v>100</v>
      </c>
      <c r="D42" s="25">
        <v>98</v>
      </c>
      <c r="E42" s="25">
        <v>100</v>
      </c>
      <c r="F42" s="25">
        <v>100</v>
      </c>
      <c r="G42" s="25">
        <v>100</v>
      </c>
      <c r="H42" s="25">
        <v>100</v>
      </c>
      <c r="I42" s="25">
        <v>200</v>
      </c>
      <c r="J42" s="25">
        <v>100</v>
      </c>
      <c r="K42" s="24">
        <v>100</v>
      </c>
      <c r="L42" s="24">
        <v>100</v>
      </c>
      <c r="M42" s="24"/>
      <c r="N42" s="25">
        <f>SUM(B42:L42)</f>
        <v>1195</v>
      </c>
      <c r="O42" s="15">
        <f>N42/1200*100</f>
        <v>99.58333333333333</v>
      </c>
      <c r="P42" s="25" t="s">
        <v>33</v>
      </c>
      <c r="Q42" s="25" t="s">
        <v>47</v>
      </c>
      <c r="R42" s="25">
        <v>20</v>
      </c>
      <c r="S42" s="29">
        <v>10</v>
      </c>
      <c r="T42" s="29">
        <v>100</v>
      </c>
      <c r="U42" s="13">
        <v>10</v>
      </c>
      <c r="V42" s="30">
        <v>30</v>
      </c>
      <c r="W42" s="30">
        <v>30</v>
      </c>
      <c r="X42" s="30">
        <v>30</v>
      </c>
      <c r="Y42" s="30">
        <v>20</v>
      </c>
      <c r="Z42" s="14">
        <f>SUM(U42:Y42)</f>
        <v>120</v>
      </c>
      <c r="AA42" s="30">
        <v>25</v>
      </c>
      <c r="AB42" s="30">
        <v>20</v>
      </c>
      <c r="AC42" s="30">
        <v>25</v>
      </c>
      <c r="AD42" s="30">
        <v>25</v>
      </c>
      <c r="AE42" s="13">
        <f>SUM(AA42:AD42)</f>
        <v>95</v>
      </c>
      <c r="AF42" s="28"/>
      <c r="AG42" s="28"/>
      <c r="AK42">
        <f>MAX(SUM(AF42:AG42),T42)</f>
        <v>100</v>
      </c>
      <c r="AL42">
        <f>MAX(SUM(AH42:AI42),Z42)</f>
        <v>120</v>
      </c>
      <c r="AM42">
        <f>MAX(AE42/2,AJ42)</f>
        <v>47.5</v>
      </c>
      <c r="AN42" s="1">
        <f>SUM(AK42:AM42)/290*100</f>
        <v>92.24137931034483</v>
      </c>
      <c r="AO42">
        <f>O42</f>
        <v>99.58333333333333</v>
      </c>
      <c r="AP42">
        <v>99.89</v>
      </c>
      <c r="AQ42" t="s">
        <v>37</v>
      </c>
      <c r="AR42">
        <f>AN42*0.7+AO42*0.15+AP42*0.15</f>
        <v>94.48996551724139</v>
      </c>
      <c r="AS42" t="s">
        <v>46</v>
      </c>
    </row>
    <row r="43" spans="1:45" ht="12.75">
      <c r="A43">
        <v>31</v>
      </c>
      <c r="B43" s="25">
        <v>99</v>
      </c>
      <c r="C43" s="25">
        <v>100</v>
      </c>
      <c r="D43" s="25">
        <v>100</v>
      </c>
      <c r="E43" s="25">
        <v>100</v>
      </c>
      <c r="F43" s="25">
        <v>100</v>
      </c>
      <c r="G43" s="25">
        <v>100</v>
      </c>
      <c r="H43" s="25">
        <v>100</v>
      </c>
      <c r="I43" s="25">
        <v>200</v>
      </c>
      <c r="J43" s="25">
        <v>100</v>
      </c>
      <c r="K43" s="24">
        <v>100</v>
      </c>
      <c r="L43" s="24">
        <v>100</v>
      </c>
      <c r="M43" s="24"/>
      <c r="N43" s="25">
        <f>SUM(B43:L43)</f>
        <v>1199</v>
      </c>
      <c r="O43" s="15">
        <f>N43/1200*100</f>
        <v>99.91666666666667</v>
      </c>
      <c r="P43" s="25" t="s">
        <v>47</v>
      </c>
      <c r="Q43" s="25" t="s">
        <v>48</v>
      </c>
      <c r="R43" s="25">
        <v>20</v>
      </c>
      <c r="S43" s="29">
        <v>0</v>
      </c>
      <c r="T43" s="29">
        <v>95</v>
      </c>
      <c r="U43" s="13">
        <v>10</v>
      </c>
      <c r="V43" s="30">
        <v>30</v>
      </c>
      <c r="W43" s="30">
        <v>30</v>
      </c>
      <c r="X43" s="30">
        <v>30</v>
      </c>
      <c r="Y43" s="30">
        <v>0</v>
      </c>
      <c r="Z43" s="31">
        <v>95</v>
      </c>
      <c r="AA43" s="30">
        <v>15</v>
      </c>
      <c r="AB43" s="30">
        <v>25</v>
      </c>
      <c r="AC43" s="30">
        <v>22</v>
      </c>
      <c r="AD43" s="30">
        <v>25</v>
      </c>
      <c r="AE43" s="13">
        <f>SUM(AA43:AD43)</f>
        <v>87</v>
      </c>
      <c r="AF43" s="33">
        <v>40</v>
      </c>
      <c r="AG43" s="33">
        <v>40</v>
      </c>
      <c r="AH43" s="33">
        <v>50</v>
      </c>
      <c r="AI43" s="33">
        <v>40</v>
      </c>
      <c r="AJ43" s="33">
        <v>50</v>
      </c>
      <c r="AK43">
        <f>MAX(SUM(AF43:AG43),T43)</f>
        <v>95</v>
      </c>
      <c r="AL43">
        <f>MAX(SUM(AH43:AI43),Z43)</f>
        <v>95</v>
      </c>
      <c r="AM43">
        <f>MAX(AE43/2,AJ43)</f>
        <v>50</v>
      </c>
      <c r="AN43" s="1">
        <f>SUM(AK43:AM43)/290*100</f>
        <v>82.75862068965517</v>
      </c>
      <c r="AO43">
        <f>O43</f>
        <v>99.91666666666667</v>
      </c>
      <c r="AP43">
        <v>99.7</v>
      </c>
      <c r="AQ43" t="s">
        <v>37</v>
      </c>
      <c r="AR43">
        <f>AN43*0.7+AO43*0.15+AP43*0.15</f>
        <v>87.87353448275861</v>
      </c>
      <c r="AS43" t="s">
        <v>39</v>
      </c>
    </row>
    <row r="44" spans="1:45" ht="12.75">
      <c r="A44">
        <v>33</v>
      </c>
      <c r="B44" s="23">
        <v>100</v>
      </c>
      <c r="C44" s="23">
        <v>94</v>
      </c>
      <c r="D44" s="23">
        <v>99</v>
      </c>
      <c r="E44" s="23">
        <v>100</v>
      </c>
      <c r="F44" s="23">
        <v>98</v>
      </c>
      <c r="G44" s="24">
        <v>100</v>
      </c>
      <c r="H44" s="23">
        <v>100</v>
      </c>
      <c r="I44" s="23">
        <v>200</v>
      </c>
      <c r="J44" s="23">
        <v>85</v>
      </c>
      <c r="K44" s="23">
        <v>100</v>
      </c>
      <c r="L44" s="23">
        <v>100</v>
      </c>
      <c r="M44" s="23"/>
      <c r="N44" s="25">
        <f>SUM(B44:L44)</f>
        <v>1176</v>
      </c>
      <c r="O44" s="15">
        <f>N44/1200*100</f>
        <v>98</v>
      </c>
      <c r="P44" s="26" t="s">
        <v>44</v>
      </c>
      <c r="Q44" s="25" t="s">
        <v>45</v>
      </c>
      <c r="R44" s="25">
        <v>15</v>
      </c>
      <c r="S44" s="13">
        <v>10</v>
      </c>
      <c r="T44" s="13">
        <v>57</v>
      </c>
      <c r="U44" s="18">
        <v>4</v>
      </c>
      <c r="V44" s="18">
        <v>27</v>
      </c>
      <c r="W44" s="18">
        <v>10</v>
      </c>
      <c r="X44" s="18">
        <v>25</v>
      </c>
      <c r="Y44" s="18">
        <v>7</v>
      </c>
      <c r="Z44" s="27">
        <v>73</v>
      </c>
      <c r="AA44" s="18">
        <v>25</v>
      </c>
      <c r="AB44" s="18">
        <v>20</v>
      </c>
      <c r="AC44" s="18">
        <v>22</v>
      </c>
      <c r="AD44" s="18">
        <v>25</v>
      </c>
      <c r="AE44" s="13">
        <f>SUM(AA44:AD44)</f>
        <v>92</v>
      </c>
      <c r="AF44" s="20">
        <v>47</v>
      </c>
      <c r="AG44" s="20">
        <v>70</v>
      </c>
      <c r="AH44" s="20">
        <v>50</v>
      </c>
      <c r="AI44" s="20">
        <v>49</v>
      </c>
      <c r="AK44">
        <f>MAX(SUM(AF44:AG44),T44)</f>
        <v>117</v>
      </c>
      <c r="AL44">
        <f>MAX(SUM(AH44:AI44),Z44)</f>
        <v>99</v>
      </c>
      <c r="AM44">
        <f>MAX(AE44/2,AJ44)</f>
        <v>46</v>
      </c>
      <c r="AN44" s="1">
        <f>SUM(AK44:AM44)/290*100</f>
        <v>90.3448275862069</v>
      </c>
      <c r="AO44">
        <f>O44</f>
        <v>98</v>
      </c>
      <c r="AP44">
        <v>99.26</v>
      </c>
      <c r="AQ44" t="s">
        <v>37</v>
      </c>
      <c r="AR44">
        <f>AN44*0.7+AO44*0.15+AP44*0.15</f>
        <v>92.83037931034482</v>
      </c>
      <c r="AS44" t="s">
        <v>46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Electrical &amp; Computer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CFURSE</dc:creator>
  <cp:keywords/>
  <dc:description/>
  <cp:lastModifiedBy>CFURSE</cp:lastModifiedBy>
  <dcterms:created xsi:type="dcterms:W3CDTF">2006-12-22T17:39:38Z</dcterms:created>
  <dcterms:modified xsi:type="dcterms:W3CDTF">2006-12-22T17:41:11Z</dcterms:modified>
  <cp:category/>
  <cp:version/>
  <cp:contentType/>
  <cp:contentStatus/>
</cp:coreProperties>
</file>